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tabRatio="734" firstSheet="9" activeTab="26"/>
  </bookViews>
  <sheets>
    <sheet name="ABRIL" sheetId="1" r:id="rId1"/>
    <sheet name="maio" sheetId="2" r:id="rId2"/>
    <sheet name="JUNHO" sheetId="3" r:id="rId3"/>
    <sheet name="JULHO" sheetId="8" r:id="rId4"/>
    <sheet name="AGOSTO" sheetId="9" r:id="rId5"/>
    <sheet name="SETEMBRO" sheetId="10" r:id="rId6"/>
    <sheet name="OUTUBRO" sheetId="11" r:id="rId7"/>
    <sheet name="MARÇO-2014" sheetId="12" r:id="rId8"/>
    <sheet name="ABR-2014" sheetId="14" r:id="rId9"/>
    <sheet name="05" sheetId="15" r:id="rId10"/>
    <sheet name="06" sheetId="16" r:id="rId11"/>
    <sheet name="07" sheetId="17" r:id="rId12"/>
    <sheet name="08" sheetId="18" r:id="rId13"/>
    <sheet name="09" sheetId="19" r:id="rId14"/>
    <sheet name="10" sheetId="20" r:id="rId15"/>
    <sheet name="11" sheetId="21" r:id="rId16"/>
    <sheet name="12" sheetId="22" r:id="rId17"/>
    <sheet name="03-2017- +6,58%" sheetId="23" r:id="rId18"/>
    <sheet name="2,09%" sheetId="24" r:id="rId19"/>
    <sheet name="2019-3,75%" sheetId="25" r:id="rId20"/>
    <sheet name="2020 - 4,48%" sheetId="26" r:id="rId21"/>
    <sheet name="2021 - 4,56%" sheetId="27" r:id="rId22"/>
    <sheet name="2022-11%" sheetId="28" r:id="rId23"/>
    <sheet name="2023-593%" sheetId="29" r:id="rId24"/>
    <sheet name="2024 - 5%" sheetId="30" r:id="rId25"/>
    <sheet name="2025 - 4,83%" sheetId="31" r:id="rId26"/>
    <sheet name="2026 - 5%" sheetId="32" r:id="rId27"/>
  </sheets>
  <definedNames>
    <definedName name="_xlnm.Print_Area" localSheetId="9">'05'!$A$1:$G$66</definedName>
    <definedName name="_xlnm.Print_Area" localSheetId="10">'06'!$A$1:$G$66</definedName>
    <definedName name="_xlnm.Print_Area" localSheetId="11">'07'!$A$1:$G$66</definedName>
    <definedName name="_xlnm.Print_Area" localSheetId="12">'08'!$A$1:$G$67</definedName>
    <definedName name="_xlnm.Print_Area" localSheetId="13">'09'!$A$1:$G$67</definedName>
    <definedName name="_xlnm.Print_Area" localSheetId="14">'10'!$A$1:$G$68</definedName>
    <definedName name="_xlnm.Print_Area" localSheetId="15">'11'!$A$1:$G$68</definedName>
    <definedName name="_xlnm.Print_Area" localSheetId="16">'12'!$A$1:$G$68</definedName>
    <definedName name="_xlnm.Print_Area" localSheetId="8">'ABR-2014'!$A$1:$G$66</definedName>
    <definedName name="_xlnm.Print_Area" localSheetId="0">ABRIL!$A$1:$G$60</definedName>
    <definedName name="_xlnm.Print_Area" localSheetId="4">AGOSTO!$A$1:$G$57</definedName>
    <definedName name="_xlnm.Print_Area" localSheetId="3">JULHO!$A$1:$G$57</definedName>
    <definedName name="_xlnm.Print_Area" localSheetId="2">JUNHO!$A$1:$G$57</definedName>
    <definedName name="_xlnm.Print_Area" localSheetId="1">maio!$A$1:$G$57</definedName>
    <definedName name="_xlnm.Print_Area" localSheetId="7">'MARÇO-2014'!$A$1:$G$66</definedName>
    <definedName name="_xlnm.Print_Area" localSheetId="6">OUTUBRO!$A$1:$G$59</definedName>
    <definedName name="_xlnm.Print_Area" localSheetId="5">SETEMBRO!$A$1:$G$57</definedName>
  </definedNames>
  <calcPr calcId="152511"/>
</workbook>
</file>

<file path=xl/calcChain.xml><?xml version="1.0" encoding="utf-8"?>
<calcChain xmlns="http://schemas.openxmlformats.org/spreadsheetml/2006/main">
  <c r="A76" i="32" l="1"/>
  <c r="E76" i="32" s="1"/>
  <c r="A75" i="32"/>
  <c r="E75" i="32" s="1"/>
  <c r="A73" i="32"/>
  <c r="A76" i="31" l="1"/>
  <c r="E76" i="31" s="1"/>
  <c r="A75" i="31"/>
  <c r="E75" i="31" s="1"/>
  <c r="A73" i="31"/>
  <c r="A73" i="30" l="1"/>
  <c r="E73" i="30" s="1"/>
  <c r="A72" i="30"/>
  <c r="E72" i="30" s="1"/>
  <c r="A70" i="30"/>
  <c r="A73" i="29" l="1"/>
  <c r="E73" i="29" s="1"/>
  <c r="A72" i="29"/>
  <c r="E72" i="29" s="1"/>
  <c r="A70" i="29"/>
  <c r="A72" i="28" l="1"/>
  <c r="E72" i="28" s="1"/>
  <c r="A71" i="28"/>
  <c r="E71" i="28" s="1"/>
  <c r="A69" i="28"/>
  <c r="A63" i="27" l="1"/>
  <c r="D63" i="27" s="1"/>
  <c r="A62" i="27"/>
  <c r="D62" i="27" s="1"/>
  <c r="G68" i="27"/>
  <c r="A60" i="27"/>
  <c r="A60" i="26" l="1"/>
  <c r="D60" i="26" s="1"/>
  <c r="A59" i="26"/>
  <c r="D59" i="26" s="1"/>
  <c r="G58" i="26"/>
  <c r="G65" i="26" s="1"/>
  <c r="A57" i="26"/>
  <c r="A60" i="25" l="1"/>
  <c r="D60" i="25" s="1"/>
  <c r="A59" i="25"/>
  <c r="D59" i="25" s="1"/>
  <c r="G58" i="25"/>
  <c r="G65" i="25" s="1"/>
  <c r="A57" i="25"/>
  <c r="A60" i="24" l="1"/>
  <c r="D60" i="24" s="1"/>
  <c r="A59" i="24"/>
  <c r="D59" i="24" s="1"/>
  <c r="G58" i="24"/>
  <c r="G65" i="24" s="1"/>
  <c r="A57" i="24"/>
  <c r="A57" i="23" l="1"/>
  <c r="A59" i="23"/>
  <c r="D59" i="23" s="1"/>
  <c r="A60" i="23"/>
  <c r="D60" i="23" s="1"/>
  <c r="G58" i="23"/>
  <c r="G65" i="23" s="1"/>
  <c r="D27" i="20" l="1"/>
  <c r="A27" i="21" s="1"/>
  <c r="D27" i="21" s="1"/>
  <c r="A27" i="22" s="1"/>
  <c r="D27" i="22" s="1"/>
  <c r="A59" i="22" l="1"/>
  <c r="A60" i="22"/>
  <c r="A61" i="22"/>
  <c r="A62" i="22"/>
  <c r="G60" i="22"/>
  <c r="G67" i="22" s="1"/>
  <c r="A59" i="21"/>
  <c r="A60" i="21"/>
  <c r="A61" i="21"/>
  <c r="A62" i="21"/>
  <c r="G59" i="21"/>
  <c r="G66" i="21" s="1"/>
  <c r="A59" i="20"/>
  <c r="A60" i="20"/>
  <c r="A61" i="20"/>
  <c r="A62" i="20"/>
  <c r="G59" i="20"/>
  <c r="G66" i="20" s="1"/>
  <c r="A58" i="19" l="1"/>
  <c r="A59" i="19"/>
  <c r="A60" i="19"/>
  <c r="A61" i="19"/>
  <c r="G58" i="19"/>
  <c r="G65" i="19" s="1"/>
  <c r="A58" i="18"/>
  <c r="A59" i="18"/>
  <c r="A60" i="18"/>
  <c r="A61" i="18"/>
  <c r="G58" i="18" l="1"/>
  <c r="G65" i="18" s="1"/>
  <c r="A57" i="17" l="1"/>
  <c r="A58" i="17"/>
  <c r="A59" i="17"/>
  <c r="A60" i="17"/>
  <c r="G57" i="17"/>
  <c r="G64" i="17" s="1"/>
  <c r="A57" i="16" l="1"/>
  <c r="A58" i="16"/>
  <c r="A59" i="16"/>
  <c r="A60" i="16"/>
  <c r="G57" i="16"/>
  <c r="G64" i="16" s="1"/>
  <c r="A57" i="15" l="1"/>
  <c r="A58" i="15"/>
  <c r="A59" i="15"/>
  <c r="A60" i="15"/>
  <c r="G57" i="15"/>
  <c r="G64" i="15" s="1"/>
  <c r="A57" i="14" l="1"/>
  <c r="A58" i="14"/>
  <c r="A59" i="14"/>
  <c r="A60" i="14"/>
  <c r="G57" i="14"/>
  <c r="G64" i="14" s="1"/>
  <c r="A57" i="12" l="1"/>
  <c r="A58" i="12"/>
  <c r="A59" i="12"/>
  <c r="G57" i="12"/>
  <c r="G64" i="12" s="1"/>
  <c r="D38" i="2" l="1"/>
  <c r="D39" i="2"/>
  <c r="D40" i="2"/>
  <c r="D41" i="2"/>
  <c r="D42" i="2"/>
  <c r="D43" i="2"/>
  <c r="D44" i="2"/>
  <c r="D45" i="2"/>
  <c r="D46" i="2"/>
  <c r="D47" i="2"/>
  <c r="D48" i="2"/>
  <c r="A51" i="11" l="1"/>
  <c r="A52" i="11"/>
  <c r="A54" i="11"/>
  <c r="A55" i="11"/>
  <c r="G51" i="11"/>
  <c r="G59" i="11" s="1"/>
  <c r="A49" i="10"/>
  <c r="A50" i="10"/>
  <c r="A52" i="10"/>
  <c r="A53" i="10"/>
  <c r="G49" i="10"/>
  <c r="G57" i="10" s="1"/>
  <c r="G49" i="9"/>
  <c r="G57" i="9" s="1"/>
  <c r="A55" i="8"/>
  <c r="D55" i="8" s="1"/>
  <c r="A55" i="9" s="1"/>
  <c r="D55" i="9" s="1"/>
  <c r="A55" i="10" s="1"/>
  <c r="D55" i="10" s="1"/>
  <c r="A57" i="11" s="1"/>
  <c r="D57" i="11" s="1"/>
  <c r="A62" i="12" s="1"/>
  <c r="D62" i="12" s="1"/>
  <c r="A62" i="14" s="1"/>
  <c r="D62" i="14" s="1"/>
  <c r="A62" i="15" s="1"/>
  <c r="D62" i="15" s="1"/>
  <c r="A62" i="16" s="1"/>
  <c r="D62" i="16" s="1"/>
  <c r="A62" i="17" s="1"/>
  <c r="D62" i="17" s="1"/>
  <c r="A63" i="18" s="1"/>
  <c r="D63" i="18" s="1"/>
  <c r="A63" i="19" s="1"/>
  <c r="D63" i="19" s="1"/>
  <c r="A64" i="20" s="1"/>
  <c r="D64" i="20" s="1"/>
  <c r="A64" i="21" s="1"/>
  <c r="D64" i="21" s="1"/>
  <c r="A64" i="22" s="1"/>
  <c r="D65" i="22" s="1"/>
  <c r="G49" i="8"/>
  <c r="G57" i="8" s="1"/>
  <c r="D55" i="2"/>
  <c r="B55" i="3" s="1"/>
  <c r="D54" i="2"/>
  <c r="B54" i="3" s="1"/>
  <c r="D54" i="3" s="1"/>
  <c r="A54" i="8" s="1"/>
  <c r="D54" i="8" s="1"/>
  <c r="A54" i="9" s="1"/>
  <c r="D54" i="9" s="1"/>
  <c r="A54" i="10" s="1"/>
  <c r="D54" i="10" s="1"/>
  <c r="A56" i="11" s="1"/>
  <c r="D56" i="11" s="1"/>
  <c r="A61" i="12" s="1"/>
  <c r="D61" i="12" s="1"/>
  <c r="A61" i="14" s="1"/>
  <c r="D61" i="14" s="1"/>
  <c r="A61" i="15" s="1"/>
  <c r="D61" i="15" s="1"/>
  <c r="A61" i="16" s="1"/>
  <c r="D61" i="16" s="1"/>
  <c r="A61" i="17" s="1"/>
  <c r="D61" i="17" s="1"/>
  <c r="A62" i="18" s="1"/>
  <c r="D62" i="18" s="1"/>
  <c r="A62" i="19" s="1"/>
  <c r="D62" i="19" s="1"/>
  <c r="A63" i="20" s="1"/>
  <c r="D63" i="20" s="1"/>
  <c r="A63" i="21" s="1"/>
  <c r="D63" i="21" s="1"/>
  <c r="A63" i="22" s="1"/>
  <c r="D64" i="22" s="1"/>
  <c r="A38" i="3" l="1"/>
  <c r="D38" i="3" s="1"/>
  <c r="A38" i="8" s="1"/>
  <c r="A39" i="3"/>
  <c r="D39" i="3" s="1"/>
  <c r="A39" i="8" s="1"/>
  <c r="A40" i="3"/>
  <c r="D40" i="3" s="1"/>
  <c r="A40" i="8" s="1"/>
  <c r="A41" i="3"/>
  <c r="D41" i="3" s="1"/>
  <c r="A41" i="8" s="1"/>
  <c r="A42" i="3"/>
  <c r="D42" i="3" s="1"/>
  <c r="A42" i="8" s="1"/>
  <c r="A43" i="3"/>
  <c r="D43" i="3" s="1"/>
  <c r="A43" i="8" s="1"/>
  <c r="A44" i="3"/>
  <c r="D44" i="3" s="1"/>
  <c r="A44" i="8" s="1"/>
  <c r="A45" i="3"/>
  <c r="D45" i="3" s="1"/>
  <c r="A45" i="8" s="1"/>
  <c r="A46" i="3"/>
  <c r="D46" i="3" s="1"/>
  <c r="A46" i="8" s="1"/>
  <c r="A47" i="3"/>
  <c r="D47" i="3" s="1"/>
  <c r="A47" i="8" s="1"/>
  <c r="A48" i="3"/>
  <c r="D48" i="3" s="1"/>
  <c r="A48" i="8" s="1"/>
  <c r="G49" i="3"/>
  <c r="G57" i="3" s="1"/>
  <c r="I46" i="3" l="1"/>
  <c r="I42" i="3"/>
  <c r="J42" i="3" s="1"/>
  <c r="I44" i="3"/>
  <c r="J44" i="3" s="1"/>
  <c r="D47" i="8"/>
  <c r="A47" i="9" s="1"/>
  <c r="D47" i="9" s="1"/>
  <c r="A47" i="10" s="1"/>
  <c r="D47" i="10" s="1"/>
  <c r="D43" i="8"/>
  <c r="A43" i="9" s="1"/>
  <c r="D43" i="9" s="1"/>
  <c r="D39" i="8"/>
  <c r="A39" i="9" s="1"/>
  <c r="D39" i="9" s="1"/>
  <c r="I43" i="3"/>
  <c r="J43" i="3" s="1"/>
  <c r="D46" i="8"/>
  <c r="A46" i="9" s="1"/>
  <c r="D46" i="9" s="1"/>
  <c r="D42" i="8"/>
  <c r="A42" i="9" s="1"/>
  <c r="D42" i="9" s="1"/>
  <c r="D38" i="8"/>
  <c r="A38" i="9" s="1"/>
  <c r="D38" i="9" s="1"/>
  <c r="D45" i="8"/>
  <c r="A45" i="9" s="1"/>
  <c r="D45" i="9" s="1"/>
  <c r="D41" i="8"/>
  <c r="I41" i="8" s="1"/>
  <c r="J41" i="8" s="1"/>
  <c r="I41" i="3"/>
  <c r="J41" i="3" s="1"/>
  <c r="I45" i="3"/>
  <c r="J45" i="3" s="1"/>
  <c r="D48" i="8"/>
  <c r="I48" i="8" s="1"/>
  <c r="J48" i="8" s="1"/>
  <c r="D44" i="8"/>
  <c r="A44" i="9" s="1"/>
  <c r="D44" i="9" s="1"/>
  <c r="D40" i="8"/>
  <c r="A40" i="9" s="1"/>
  <c r="D40" i="9" s="1"/>
  <c r="I42" i="8"/>
  <c r="J42" i="8" s="1"/>
  <c r="J46" i="3"/>
  <c r="I38" i="3"/>
  <c r="J38" i="3" s="1"/>
  <c r="I40" i="3"/>
  <c r="J40" i="3" s="1"/>
  <c r="I48" i="3"/>
  <c r="J48" i="3" s="1"/>
  <c r="I39" i="3"/>
  <c r="J39" i="3" s="1"/>
  <c r="I47" i="3"/>
  <c r="J47" i="3" s="1"/>
  <c r="I39" i="2"/>
  <c r="J39" i="2" s="1"/>
  <c r="D37" i="2"/>
  <c r="A37" i="3" s="1"/>
  <c r="D37" i="3" s="1"/>
  <c r="D31" i="2"/>
  <c r="D29" i="2"/>
  <c r="A29" i="3" s="1"/>
  <c r="D29" i="3" s="1"/>
  <c r="D23" i="2"/>
  <c r="D21" i="2"/>
  <c r="A21" i="3" s="1"/>
  <c r="D21" i="3" s="1"/>
  <c r="D15" i="2"/>
  <c r="D13" i="2"/>
  <c r="A13" i="3" s="1"/>
  <c r="D13" i="3" s="1"/>
  <c r="G49" i="2"/>
  <c r="G57" i="2" s="1"/>
  <c r="I48" i="2"/>
  <c r="J48" i="2" s="1"/>
  <c r="I47" i="2"/>
  <c r="J47" i="2" s="1"/>
  <c r="I44" i="2"/>
  <c r="J44" i="2" s="1"/>
  <c r="I43" i="2"/>
  <c r="J43" i="2" s="1"/>
  <c r="I42" i="2"/>
  <c r="J42" i="2" s="1"/>
  <c r="I41" i="2"/>
  <c r="J41" i="2" s="1"/>
  <c r="I40" i="2"/>
  <c r="J40" i="2" s="1"/>
  <c r="D36" i="2"/>
  <c r="D35" i="2"/>
  <c r="D34" i="2"/>
  <c r="D33" i="2"/>
  <c r="A33" i="3" s="1"/>
  <c r="D33" i="3" s="1"/>
  <c r="D32" i="2"/>
  <c r="D30" i="2"/>
  <c r="A30" i="3" s="1"/>
  <c r="D30" i="3" s="1"/>
  <c r="D28" i="2"/>
  <c r="D27" i="2"/>
  <c r="D26" i="2"/>
  <c r="A26" i="3" s="1"/>
  <c r="D26" i="3" s="1"/>
  <c r="D25" i="2"/>
  <c r="A25" i="3" s="1"/>
  <c r="D25" i="3" s="1"/>
  <c r="D24" i="2"/>
  <c r="D22" i="2"/>
  <c r="D20" i="2"/>
  <c r="D19" i="2"/>
  <c r="D18" i="2"/>
  <c r="A18" i="3" s="1"/>
  <c r="D18" i="3" s="1"/>
  <c r="A18" i="8" s="1"/>
  <c r="D18" i="8" s="1"/>
  <c r="D17" i="2"/>
  <c r="A17" i="3" s="1"/>
  <c r="D17" i="3" s="1"/>
  <c r="D16" i="2"/>
  <c r="D14" i="2"/>
  <c r="A14" i="3" s="1"/>
  <c r="D14" i="3" s="1"/>
  <c r="D12" i="2"/>
  <c r="D11" i="2"/>
  <c r="D10" i="2"/>
  <c r="A10" i="3" s="1"/>
  <c r="D10" i="3" s="1"/>
  <c r="D9" i="2"/>
  <c r="A9" i="3" s="1"/>
  <c r="D9" i="3" s="1"/>
  <c r="D20" i="1"/>
  <c r="I20" i="1" s="1"/>
  <c r="J20" i="1" s="1"/>
  <c r="G49" i="1"/>
  <c r="G58" i="1" s="1"/>
  <c r="D11" i="1"/>
  <c r="I11" i="1" s="1"/>
  <c r="J11" i="1" s="1"/>
  <c r="D12" i="1"/>
  <c r="I12" i="1" s="1"/>
  <c r="J12" i="1" s="1"/>
  <c r="D13" i="1"/>
  <c r="I13" i="1" s="1"/>
  <c r="J13" i="1" s="1"/>
  <c r="D14" i="1"/>
  <c r="I14" i="1" s="1"/>
  <c r="J14" i="1" s="1"/>
  <c r="D15" i="1"/>
  <c r="I15" i="1" s="1"/>
  <c r="J15" i="1" s="1"/>
  <c r="D16" i="1"/>
  <c r="I16" i="1" s="1"/>
  <c r="J16" i="1" s="1"/>
  <c r="D17" i="1"/>
  <c r="I17" i="1" s="1"/>
  <c r="J17" i="1" s="1"/>
  <c r="D18" i="1"/>
  <c r="I18" i="1" s="1"/>
  <c r="J18" i="1" s="1"/>
  <c r="D19" i="1"/>
  <c r="I19" i="1" s="1"/>
  <c r="J19" i="1" s="1"/>
  <c r="D21" i="1"/>
  <c r="I21" i="1" s="1"/>
  <c r="J21" i="1" s="1"/>
  <c r="D22" i="1"/>
  <c r="I22" i="1" s="1"/>
  <c r="J22" i="1" s="1"/>
  <c r="D23" i="1"/>
  <c r="I23" i="1" s="1"/>
  <c r="J23" i="1" s="1"/>
  <c r="D24" i="1"/>
  <c r="I24" i="1" s="1"/>
  <c r="J24" i="1" s="1"/>
  <c r="D25" i="1"/>
  <c r="I25" i="1" s="1"/>
  <c r="J25" i="1" s="1"/>
  <c r="D26" i="1"/>
  <c r="I26" i="1" s="1"/>
  <c r="J26" i="1" s="1"/>
  <c r="D27" i="1"/>
  <c r="I27" i="1" s="1"/>
  <c r="J27" i="1" s="1"/>
  <c r="D28" i="1"/>
  <c r="I28" i="1" s="1"/>
  <c r="J28" i="1" s="1"/>
  <c r="D29" i="1"/>
  <c r="I29" i="1" s="1"/>
  <c r="J29" i="1" s="1"/>
  <c r="D30" i="1"/>
  <c r="I30" i="1" s="1"/>
  <c r="J30" i="1" s="1"/>
  <c r="D31" i="1"/>
  <c r="I31" i="1" s="1"/>
  <c r="J31" i="1" s="1"/>
  <c r="D32" i="1"/>
  <c r="I32" i="1" s="1"/>
  <c r="J32" i="1" s="1"/>
  <c r="D33" i="1"/>
  <c r="I33" i="1" s="1"/>
  <c r="J33" i="1" s="1"/>
  <c r="D34" i="1"/>
  <c r="I34" i="1" s="1"/>
  <c r="J34" i="1" s="1"/>
  <c r="D35" i="1"/>
  <c r="I35" i="1" s="1"/>
  <c r="J35" i="1" s="1"/>
  <c r="D36" i="1"/>
  <c r="I36" i="1" s="1"/>
  <c r="J36" i="1" s="1"/>
  <c r="D37" i="1"/>
  <c r="I37" i="1" s="1"/>
  <c r="J37" i="1" s="1"/>
  <c r="D38" i="1"/>
  <c r="I38" i="1" s="1"/>
  <c r="J38" i="1" s="1"/>
  <c r="D39" i="1"/>
  <c r="I39" i="1" s="1"/>
  <c r="J39" i="1" s="1"/>
  <c r="D40" i="1"/>
  <c r="I40" i="1" s="1"/>
  <c r="J40" i="1" s="1"/>
  <c r="I41" i="1"/>
  <c r="J41" i="1" s="1"/>
  <c r="I43" i="1"/>
  <c r="J43" i="1" s="1"/>
  <c r="I44" i="1"/>
  <c r="J44" i="1" s="1"/>
  <c r="D45" i="1"/>
  <c r="I45" i="1" s="1"/>
  <c r="J45" i="1" s="1"/>
  <c r="D46" i="1"/>
  <c r="I46" i="1" s="1"/>
  <c r="J46" i="1" s="1"/>
  <c r="D47" i="1"/>
  <c r="I47" i="1" s="1"/>
  <c r="J47" i="1" s="1"/>
  <c r="D48" i="1"/>
  <c r="I48" i="1" s="1"/>
  <c r="J48" i="1" s="1"/>
  <c r="D10" i="1"/>
  <c r="I10" i="1" s="1"/>
  <c r="J10" i="1" s="1"/>
  <c r="D9" i="1"/>
  <c r="I9" i="1" s="1"/>
  <c r="J9" i="1" s="1"/>
  <c r="I42" i="1"/>
  <c r="J42" i="1" s="1"/>
  <c r="I39" i="8" l="1"/>
  <c r="J39" i="8" s="1"/>
  <c r="I47" i="8"/>
  <c r="J47" i="8" s="1"/>
  <c r="I40" i="8"/>
  <c r="J40" i="8" s="1"/>
  <c r="I38" i="8"/>
  <c r="J38" i="8" s="1"/>
  <c r="I43" i="8"/>
  <c r="J43" i="8" s="1"/>
  <c r="I43" i="9"/>
  <c r="J43" i="9" s="1"/>
  <c r="A43" i="10"/>
  <c r="D43" i="10" s="1"/>
  <c r="A45" i="11" s="1"/>
  <c r="D45" i="11" s="1"/>
  <c r="A51" i="12" s="1"/>
  <c r="D51" i="12" s="1"/>
  <c r="A51" i="14" s="1"/>
  <c r="D51" i="14" s="1"/>
  <c r="A51" i="15" s="1"/>
  <c r="D51" i="15" s="1"/>
  <c r="A51" i="16" s="1"/>
  <c r="D51" i="16" s="1"/>
  <c r="A51" i="17" s="1"/>
  <c r="D51" i="17" s="1"/>
  <c r="A52" i="18" s="1"/>
  <c r="D52" i="18" s="1"/>
  <c r="A52" i="19" s="1"/>
  <c r="D52" i="19" s="1"/>
  <c r="A53" i="20" s="1"/>
  <c r="D53" i="20" s="1"/>
  <c r="A53" i="21" s="1"/>
  <c r="D53" i="21" s="1"/>
  <c r="A52" i="22" s="1"/>
  <c r="D53" i="22" s="1"/>
  <c r="I39" i="9"/>
  <c r="J39" i="9" s="1"/>
  <c r="A39" i="10"/>
  <c r="D39" i="10" s="1"/>
  <c r="A40" i="11" s="1"/>
  <c r="D40" i="11" s="1"/>
  <c r="A46" i="12" s="1"/>
  <c r="D46" i="12" s="1"/>
  <c r="A46" i="14" s="1"/>
  <c r="D46" i="14" s="1"/>
  <c r="A46" i="15" s="1"/>
  <c r="D46" i="15" s="1"/>
  <c r="A46" i="16" s="1"/>
  <c r="D46" i="16" s="1"/>
  <c r="A46" i="17" s="1"/>
  <c r="D46" i="17" s="1"/>
  <c r="A47" i="18" s="1"/>
  <c r="D47" i="18" s="1"/>
  <c r="A47" i="19" s="1"/>
  <c r="D47" i="19" s="1"/>
  <c r="A48" i="20" s="1"/>
  <c r="D48" i="20" s="1"/>
  <c r="A48" i="21" s="1"/>
  <c r="D48" i="21" s="1"/>
  <c r="A47" i="22" s="1"/>
  <c r="D48" i="22" s="1"/>
  <c r="A49" i="11"/>
  <c r="D49" i="11" s="1"/>
  <c r="A55" i="12" s="1"/>
  <c r="D55" i="12" s="1"/>
  <c r="A55" i="14" s="1"/>
  <c r="D55" i="14" s="1"/>
  <c r="A55" i="15" s="1"/>
  <c r="D55" i="15" s="1"/>
  <c r="A55" i="16" s="1"/>
  <c r="D55" i="16" s="1"/>
  <c r="A55" i="17" s="1"/>
  <c r="D55" i="17" s="1"/>
  <c r="A56" i="18" s="1"/>
  <c r="D56" i="18" s="1"/>
  <c r="A56" i="19" s="1"/>
  <c r="D56" i="19" s="1"/>
  <c r="A57" i="20" s="1"/>
  <c r="D57" i="20" s="1"/>
  <c r="A57" i="21" s="1"/>
  <c r="D57" i="21" s="1"/>
  <c r="A56" i="22" s="1"/>
  <c r="D57" i="22" s="1"/>
  <c r="I47" i="10"/>
  <c r="J47" i="10" s="1"/>
  <c r="A40" i="10"/>
  <c r="D40" i="10" s="1"/>
  <c r="A42" i="11" s="1"/>
  <c r="D42" i="11" s="1"/>
  <c r="A48" i="12" s="1"/>
  <c r="D48" i="12" s="1"/>
  <c r="A48" i="14" s="1"/>
  <c r="D48" i="14" s="1"/>
  <c r="A48" i="15" s="1"/>
  <c r="D48" i="15" s="1"/>
  <c r="A48" i="16" s="1"/>
  <c r="D48" i="16" s="1"/>
  <c r="A48" i="17" s="1"/>
  <c r="D48" i="17" s="1"/>
  <c r="A49" i="18" s="1"/>
  <c r="D49" i="18" s="1"/>
  <c r="A49" i="19" s="1"/>
  <c r="D49" i="19" s="1"/>
  <c r="A50" i="20" s="1"/>
  <c r="D50" i="20" s="1"/>
  <c r="A50" i="21" s="1"/>
  <c r="D50" i="21" s="1"/>
  <c r="A49" i="22" s="1"/>
  <c r="D50" i="22" s="1"/>
  <c r="I40" i="9"/>
  <c r="J40" i="9" s="1"/>
  <c r="I42" i="9"/>
  <c r="J42" i="9" s="1"/>
  <c r="A42" i="10"/>
  <c r="D42" i="10" s="1"/>
  <c r="A44" i="11" s="1"/>
  <c r="D44" i="11" s="1"/>
  <c r="A50" i="12" s="1"/>
  <c r="D50" i="12" s="1"/>
  <c r="A50" i="14" s="1"/>
  <c r="D50" i="14" s="1"/>
  <c r="A50" i="15" s="1"/>
  <c r="D50" i="15" s="1"/>
  <c r="A50" i="16" s="1"/>
  <c r="D50" i="16" s="1"/>
  <c r="A50" i="17" s="1"/>
  <c r="D50" i="17" s="1"/>
  <c r="A51" i="18" s="1"/>
  <c r="D51" i="18" s="1"/>
  <c r="A51" i="19" s="1"/>
  <c r="D51" i="19" s="1"/>
  <c r="A52" i="20" s="1"/>
  <c r="D52" i="20" s="1"/>
  <c r="A52" i="21" s="1"/>
  <c r="D52" i="21" s="1"/>
  <c r="A51" i="22" s="1"/>
  <c r="D52" i="22" s="1"/>
  <c r="A44" i="10"/>
  <c r="D44" i="10" s="1"/>
  <c r="I44" i="10" s="1"/>
  <c r="J44" i="10" s="1"/>
  <c r="I44" i="9"/>
  <c r="J44" i="9" s="1"/>
  <c r="I46" i="9"/>
  <c r="J46" i="9" s="1"/>
  <c r="A46" i="10"/>
  <c r="D46" i="10" s="1"/>
  <c r="A48" i="11" s="1"/>
  <c r="D48" i="11" s="1"/>
  <c r="A54" i="12" s="1"/>
  <c r="D54" i="12" s="1"/>
  <c r="A54" i="14" s="1"/>
  <c r="D54" i="14" s="1"/>
  <c r="A54" i="15" s="1"/>
  <c r="D54" i="15" s="1"/>
  <c r="A54" i="16" s="1"/>
  <c r="D54" i="16" s="1"/>
  <c r="A54" i="17" s="1"/>
  <c r="D54" i="17" s="1"/>
  <c r="A55" i="18" s="1"/>
  <c r="D55" i="18" s="1"/>
  <c r="A55" i="19" s="1"/>
  <c r="D55" i="19" s="1"/>
  <c r="A56" i="20" s="1"/>
  <c r="D56" i="20" s="1"/>
  <c r="A56" i="21" s="1"/>
  <c r="D56" i="21" s="1"/>
  <c r="A55" i="22" s="1"/>
  <c r="D56" i="22" s="1"/>
  <c r="I45" i="9"/>
  <c r="J45" i="9" s="1"/>
  <c r="A45" i="10"/>
  <c r="D45" i="10" s="1"/>
  <c r="A47" i="11" s="1"/>
  <c r="D47" i="11" s="1"/>
  <c r="A53" i="12" s="1"/>
  <c r="D53" i="12" s="1"/>
  <c r="A53" i="14" s="1"/>
  <c r="D53" i="14" s="1"/>
  <c r="A53" i="15" s="1"/>
  <c r="D53" i="15" s="1"/>
  <c r="A53" i="16" s="1"/>
  <c r="D53" i="16" s="1"/>
  <c r="A53" i="17" s="1"/>
  <c r="D53" i="17" s="1"/>
  <c r="A54" i="18" s="1"/>
  <c r="D54" i="18" s="1"/>
  <c r="A54" i="19" s="1"/>
  <c r="D54" i="19" s="1"/>
  <c r="A55" i="20" s="1"/>
  <c r="D55" i="20" s="1"/>
  <c r="A55" i="21" s="1"/>
  <c r="D55" i="21" s="1"/>
  <c r="A54" i="22" s="1"/>
  <c r="D55" i="22" s="1"/>
  <c r="I38" i="9"/>
  <c r="J38" i="9" s="1"/>
  <c r="A38" i="10"/>
  <c r="D38" i="10" s="1"/>
  <c r="I38" i="10" s="1"/>
  <c r="J38" i="10" s="1"/>
  <c r="I12" i="2"/>
  <c r="J12" i="2" s="1"/>
  <c r="A12" i="3"/>
  <c r="D12" i="3" s="1"/>
  <c r="A10" i="8"/>
  <c r="D10" i="8" s="1"/>
  <c r="I10" i="3"/>
  <c r="J10" i="3" s="1"/>
  <c r="I16" i="2"/>
  <c r="J16" i="2" s="1"/>
  <c r="A16" i="3"/>
  <c r="D16" i="3" s="1"/>
  <c r="I20" i="2"/>
  <c r="J20" i="2" s="1"/>
  <c r="A20" i="3"/>
  <c r="D20" i="3" s="1"/>
  <c r="A26" i="8"/>
  <c r="D26" i="8" s="1"/>
  <c r="I26" i="3"/>
  <c r="J26" i="3" s="1"/>
  <c r="I32" i="2"/>
  <c r="J32" i="2" s="1"/>
  <c r="A32" i="3"/>
  <c r="D32" i="3" s="1"/>
  <c r="I36" i="2"/>
  <c r="J36" i="2" s="1"/>
  <c r="A36" i="3"/>
  <c r="I23" i="2"/>
  <c r="J23" i="2" s="1"/>
  <c r="A23" i="3"/>
  <c r="D23" i="3" s="1"/>
  <c r="I44" i="8"/>
  <c r="J44" i="8" s="1"/>
  <c r="I11" i="2"/>
  <c r="J11" i="2" s="1"/>
  <c r="A11" i="3"/>
  <c r="D11" i="3" s="1"/>
  <c r="A17" i="8"/>
  <c r="D17" i="8" s="1"/>
  <c r="I17" i="3"/>
  <c r="J17" i="3" s="1"/>
  <c r="I22" i="2"/>
  <c r="J22" i="2" s="1"/>
  <c r="A22" i="3"/>
  <c r="D22" i="3" s="1"/>
  <c r="I27" i="2"/>
  <c r="J27" i="2" s="1"/>
  <c r="A27" i="3"/>
  <c r="D27" i="3" s="1"/>
  <c r="A33" i="8"/>
  <c r="D33" i="8" s="1"/>
  <c r="I33" i="3"/>
  <c r="J33" i="3" s="1"/>
  <c r="A13" i="8"/>
  <c r="D13" i="8" s="1"/>
  <c r="I13" i="3"/>
  <c r="J13" i="3" s="1"/>
  <c r="A29" i="8"/>
  <c r="D29" i="8" s="1"/>
  <c r="I29" i="3"/>
  <c r="J29" i="3" s="1"/>
  <c r="I45" i="8"/>
  <c r="J45" i="8" s="1"/>
  <c r="I46" i="8"/>
  <c r="J46" i="8" s="1"/>
  <c r="A48" i="9"/>
  <c r="D48" i="9" s="1"/>
  <c r="A41" i="9"/>
  <c r="D41" i="9" s="1"/>
  <c r="A18" i="9"/>
  <c r="D18" i="9" s="1"/>
  <c r="I18" i="8"/>
  <c r="J18" i="8" s="1"/>
  <c r="I24" i="2"/>
  <c r="J24" i="2" s="1"/>
  <c r="A24" i="3"/>
  <c r="D24" i="3" s="1"/>
  <c r="I28" i="2"/>
  <c r="J28" i="2" s="1"/>
  <c r="A28" i="3"/>
  <c r="I34" i="2"/>
  <c r="A34" i="3"/>
  <c r="D34" i="3" s="1"/>
  <c r="I15" i="2"/>
  <c r="J15" i="2" s="1"/>
  <c r="A15" i="3"/>
  <c r="D15" i="3" s="1"/>
  <c r="I31" i="2"/>
  <c r="J31" i="2" s="1"/>
  <c r="A31" i="3"/>
  <c r="D31" i="3" s="1"/>
  <c r="I18" i="3"/>
  <c r="J18" i="3" s="1"/>
  <c r="I9" i="3"/>
  <c r="J9" i="3" s="1"/>
  <c r="A9" i="8"/>
  <c r="D9" i="8" s="1"/>
  <c r="A14" i="8"/>
  <c r="D14" i="8" s="1"/>
  <c r="I14" i="3"/>
  <c r="J14" i="3" s="1"/>
  <c r="I19" i="2"/>
  <c r="J19" i="2" s="1"/>
  <c r="A19" i="3"/>
  <c r="D19" i="3" s="1"/>
  <c r="A25" i="8"/>
  <c r="D25" i="8" s="1"/>
  <c r="I25" i="3"/>
  <c r="J25" i="3" s="1"/>
  <c r="A30" i="8"/>
  <c r="D30" i="8" s="1"/>
  <c r="I30" i="3"/>
  <c r="J30" i="3" s="1"/>
  <c r="I35" i="2"/>
  <c r="J35" i="2" s="1"/>
  <c r="A35" i="3"/>
  <c r="D35" i="3" s="1"/>
  <c r="A21" i="8"/>
  <c r="D21" i="8" s="1"/>
  <c r="I21" i="3"/>
  <c r="J21" i="3" s="1"/>
  <c r="A37" i="8"/>
  <c r="D37" i="8" s="1"/>
  <c r="I37" i="3"/>
  <c r="J37" i="3" s="1"/>
  <c r="I47" i="9"/>
  <c r="J47" i="9" s="1"/>
  <c r="I39" i="10"/>
  <c r="J39" i="10" s="1"/>
  <c r="I10" i="2"/>
  <c r="J10" i="2" s="1"/>
  <c r="I14" i="2"/>
  <c r="J14" i="2" s="1"/>
  <c r="I18" i="2"/>
  <c r="J18" i="2" s="1"/>
  <c r="I26" i="2"/>
  <c r="J26" i="2" s="1"/>
  <c r="I30" i="2"/>
  <c r="J30" i="2" s="1"/>
  <c r="I38" i="2"/>
  <c r="J38" i="2" s="1"/>
  <c r="I46" i="2"/>
  <c r="J46" i="2" s="1"/>
  <c r="I9" i="2"/>
  <c r="J9" i="2" s="1"/>
  <c r="I13" i="2"/>
  <c r="J13" i="2" s="1"/>
  <c r="I17" i="2"/>
  <c r="J17" i="2" s="1"/>
  <c r="I21" i="2"/>
  <c r="J21" i="2" s="1"/>
  <c r="I25" i="2"/>
  <c r="J25" i="2" s="1"/>
  <c r="I29" i="2"/>
  <c r="J29" i="2" s="1"/>
  <c r="I33" i="2"/>
  <c r="J33" i="2" s="1"/>
  <c r="J34" i="2"/>
  <c r="I37" i="2"/>
  <c r="J37" i="2" s="1"/>
  <c r="I45" i="2"/>
  <c r="J45" i="2" s="1"/>
  <c r="I46" i="10" l="1"/>
  <c r="J46" i="10" s="1"/>
  <c r="I40" i="10"/>
  <c r="J40" i="10" s="1"/>
  <c r="I43" i="10"/>
  <c r="J43" i="10" s="1"/>
  <c r="A46" i="11"/>
  <c r="D46" i="11" s="1"/>
  <c r="A52" i="12" s="1"/>
  <c r="D52" i="12" s="1"/>
  <c r="A52" i="14" s="1"/>
  <c r="D52" i="14" s="1"/>
  <c r="A52" i="15" s="1"/>
  <c r="D52" i="15" s="1"/>
  <c r="A52" i="16" s="1"/>
  <c r="D52" i="16" s="1"/>
  <c r="A52" i="17" s="1"/>
  <c r="D52" i="17" s="1"/>
  <c r="A53" i="18" s="1"/>
  <c r="D53" i="18" s="1"/>
  <c r="A53" i="19" s="1"/>
  <c r="D53" i="19" s="1"/>
  <c r="A54" i="20" s="1"/>
  <c r="D54" i="20" s="1"/>
  <c r="A54" i="21" s="1"/>
  <c r="D54" i="21" s="1"/>
  <c r="A53" i="22" s="1"/>
  <c r="D54" i="22" s="1"/>
  <c r="A39" i="11"/>
  <c r="D39" i="11" s="1"/>
  <c r="A45" i="12" s="1"/>
  <c r="D45" i="12" s="1"/>
  <c r="A45" i="14" s="1"/>
  <c r="D45" i="14" s="1"/>
  <c r="A45" i="15" s="1"/>
  <c r="D45" i="15" s="1"/>
  <c r="A45" i="16" s="1"/>
  <c r="D45" i="16" s="1"/>
  <c r="A45" i="17" s="1"/>
  <c r="D45" i="17" s="1"/>
  <c r="A46" i="18" s="1"/>
  <c r="D46" i="18" s="1"/>
  <c r="A46" i="19" s="1"/>
  <c r="D46" i="19" s="1"/>
  <c r="A47" i="20" s="1"/>
  <c r="D47" i="20" s="1"/>
  <c r="A47" i="21" s="1"/>
  <c r="D47" i="21" s="1"/>
  <c r="A46" i="22" s="1"/>
  <c r="D47" i="22" s="1"/>
  <c r="I42" i="10"/>
  <c r="J42" i="10" s="1"/>
  <c r="I45" i="10"/>
  <c r="J45" i="10" s="1"/>
  <c r="A41" i="11"/>
  <c r="D41" i="11" s="1"/>
  <c r="A47" i="12" s="1"/>
  <c r="D47" i="12" s="1"/>
  <c r="A47" i="14" s="1"/>
  <c r="D47" i="14" s="1"/>
  <c r="A47" i="15" s="1"/>
  <c r="D47" i="15" s="1"/>
  <c r="A47" i="16" s="1"/>
  <c r="D47" i="16" s="1"/>
  <c r="A47" i="17" s="1"/>
  <c r="D47" i="17" s="1"/>
  <c r="A48" i="18" s="1"/>
  <c r="D48" i="18" s="1"/>
  <c r="A48" i="19" s="1"/>
  <c r="D48" i="19" s="1"/>
  <c r="A49" i="20" s="1"/>
  <c r="D49" i="20" s="1"/>
  <c r="A49" i="21" s="1"/>
  <c r="D49" i="21" s="1"/>
  <c r="A48" i="22" s="1"/>
  <c r="D49" i="22" s="1"/>
  <c r="A21" i="9"/>
  <c r="D21" i="9" s="1"/>
  <c r="I21" i="8"/>
  <c r="J21" i="8" s="1"/>
  <c r="A30" i="9"/>
  <c r="D30" i="9" s="1"/>
  <c r="I30" i="8"/>
  <c r="J30" i="8" s="1"/>
  <c r="A15" i="8"/>
  <c r="D15" i="8" s="1"/>
  <c r="I15" i="3"/>
  <c r="J15" i="3" s="1"/>
  <c r="D28" i="3"/>
  <c r="I28" i="3" s="1"/>
  <c r="A29" i="9"/>
  <c r="D29" i="9" s="1"/>
  <c r="I29" i="8"/>
  <c r="J29" i="8" s="1"/>
  <c r="A33" i="9"/>
  <c r="D33" i="9" s="1"/>
  <c r="I33" i="8"/>
  <c r="J33" i="8" s="1"/>
  <c r="D36" i="3"/>
  <c r="I36" i="3" s="1"/>
  <c r="A16" i="8"/>
  <c r="D16" i="8" s="1"/>
  <c r="I16" i="3"/>
  <c r="J16" i="3" s="1"/>
  <c r="A12" i="8"/>
  <c r="D12" i="8" s="1"/>
  <c r="I12" i="3"/>
  <c r="J12" i="3" s="1"/>
  <c r="A35" i="8"/>
  <c r="D35" i="8" s="1"/>
  <c r="I35" i="3"/>
  <c r="J35" i="3" s="1"/>
  <c r="I18" i="9"/>
  <c r="J18" i="9" s="1"/>
  <c r="A18" i="10"/>
  <c r="D18" i="10" s="1"/>
  <c r="A27" i="8"/>
  <c r="D27" i="8" s="1"/>
  <c r="I27" i="3"/>
  <c r="J27" i="3" s="1"/>
  <c r="A26" i="9"/>
  <c r="D26" i="9" s="1"/>
  <c r="I26" i="8"/>
  <c r="J26" i="8" s="1"/>
  <c r="A37" i="9"/>
  <c r="D37" i="9" s="1"/>
  <c r="I37" i="8"/>
  <c r="J37" i="8" s="1"/>
  <c r="A25" i="9"/>
  <c r="D25" i="9" s="1"/>
  <c r="I25" i="8"/>
  <c r="J25" i="8" s="1"/>
  <c r="A14" i="9"/>
  <c r="D14" i="9" s="1"/>
  <c r="I14" i="8"/>
  <c r="J14" i="8" s="1"/>
  <c r="A31" i="8"/>
  <c r="D31" i="8" s="1"/>
  <c r="I31" i="3"/>
  <c r="J31" i="3" s="1"/>
  <c r="A34" i="8"/>
  <c r="D34" i="8" s="1"/>
  <c r="I34" i="3"/>
  <c r="J34" i="3" s="1"/>
  <c r="A24" i="8"/>
  <c r="D24" i="8" s="1"/>
  <c r="I24" i="3"/>
  <c r="J24" i="3" s="1"/>
  <c r="I41" i="9"/>
  <c r="J41" i="9" s="1"/>
  <c r="A41" i="10"/>
  <c r="D41" i="10" s="1"/>
  <c r="A13" i="9"/>
  <c r="D13" i="9" s="1"/>
  <c r="I13" i="8"/>
  <c r="J13" i="8" s="1"/>
  <c r="A17" i="9"/>
  <c r="D17" i="9" s="1"/>
  <c r="I17" i="8"/>
  <c r="J17" i="8" s="1"/>
  <c r="A23" i="8"/>
  <c r="D23" i="8" s="1"/>
  <c r="I23" i="3"/>
  <c r="J23" i="3" s="1"/>
  <c r="A32" i="8"/>
  <c r="D32" i="8" s="1"/>
  <c r="I32" i="3"/>
  <c r="J32" i="3" s="1"/>
  <c r="A20" i="8"/>
  <c r="D20" i="8" s="1"/>
  <c r="I20" i="3"/>
  <c r="J20" i="3" s="1"/>
  <c r="A19" i="8"/>
  <c r="D19" i="8" s="1"/>
  <c r="I19" i="3"/>
  <c r="J19" i="3" s="1"/>
  <c r="A9" i="9"/>
  <c r="D9" i="9" s="1"/>
  <c r="I9" i="8"/>
  <c r="J9" i="8" s="1"/>
  <c r="A48" i="10"/>
  <c r="D48" i="10" s="1"/>
  <c r="I48" i="9"/>
  <c r="J48" i="9" s="1"/>
  <c r="A22" i="8"/>
  <c r="D22" i="8" s="1"/>
  <c r="I22" i="3"/>
  <c r="J22" i="3" s="1"/>
  <c r="A11" i="8"/>
  <c r="D11" i="8" s="1"/>
  <c r="I11" i="3"/>
  <c r="J11" i="3" s="1"/>
  <c r="A10" i="9"/>
  <c r="D10" i="9" s="1"/>
  <c r="I10" i="8"/>
  <c r="J10" i="8" s="1"/>
  <c r="A11" i="9" l="1"/>
  <c r="D11" i="9" s="1"/>
  <c r="I11" i="8"/>
  <c r="J11" i="8" s="1"/>
  <c r="A50" i="11"/>
  <c r="D50" i="11" s="1"/>
  <c r="A56" i="12" s="1"/>
  <c r="D56" i="12" s="1"/>
  <c r="A56" i="14" s="1"/>
  <c r="D56" i="14" s="1"/>
  <c r="A56" i="15" s="1"/>
  <c r="D56" i="15" s="1"/>
  <c r="A56" i="16" s="1"/>
  <c r="D56" i="16" s="1"/>
  <c r="A56" i="17" s="1"/>
  <c r="D56" i="17" s="1"/>
  <c r="A57" i="18" s="1"/>
  <c r="D57" i="18" s="1"/>
  <c r="A57" i="19" s="1"/>
  <c r="D57" i="19" s="1"/>
  <c r="A58" i="20" s="1"/>
  <c r="D58" i="20" s="1"/>
  <c r="A58" i="21" s="1"/>
  <c r="D58" i="21" s="1"/>
  <c r="A57" i="22" s="1"/>
  <c r="D58" i="22" s="1"/>
  <c r="I48" i="10"/>
  <c r="J48" i="10" s="1"/>
  <c r="A32" i="9"/>
  <c r="D32" i="9" s="1"/>
  <c r="I32" i="8"/>
  <c r="J32" i="8" s="1"/>
  <c r="A24" i="9"/>
  <c r="D24" i="9" s="1"/>
  <c r="I24" i="8"/>
  <c r="J24" i="8" s="1"/>
  <c r="I10" i="9"/>
  <c r="J10" i="9" s="1"/>
  <c r="A10" i="10"/>
  <c r="D10" i="10" s="1"/>
  <c r="I22" i="8"/>
  <c r="J22" i="8" s="1"/>
  <c r="A22" i="9"/>
  <c r="D22" i="9" s="1"/>
  <c r="I9" i="9"/>
  <c r="J9" i="9" s="1"/>
  <c r="A9" i="10"/>
  <c r="D9" i="10" s="1"/>
  <c r="A20" i="9"/>
  <c r="D20" i="9" s="1"/>
  <c r="I20" i="8"/>
  <c r="J20" i="8" s="1"/>
  <c r="A23" i="9"/>
  <c r="D23" i="9" s="1"/>
  <c r="I23" i="8"/>
  <c r="J23" i="8" s="1"/>
  <c r="I13" i="9"/>
  <c r="J13" i="9" s="1"/>
  <c r="A13" i="10"/>
  <c r="D13" i="10" s="1"/>
  <c r="A12" i="9"/>
  <c r="D12" i="9" s="1"/>
  <c r="I12" i="8"/>
  <c r="J12" i="8" s="1"/>
  <c r="A29" i="10"/>
  <c r="D29" i="10" s="1"/>
  <c r="I29" i="9"/>
  <c r="J29" i="9" s="1"/>
  <c r="A15" i="9"/>
  <c r="D15" i="9" s="1"/>
  <c r="I15" i="8"/>
  <c r="J15" i="8" s="1"/>
  <c r="I21" i="9"/>
  <c r="J21" i="9" s="1"/>
  <c r="A21" i="10"/>
  <c r="D21" i="10" s="1"/>
  <c r="A43" i="11"/>
  <c r="D43" i="11" s="1"/>
  <c r="A49" i="12" s="1"/>
  <c r="D49" i="12" s="1"/>
  <c r="A49" i="14" s="1"/>
  <c r="D49" i="14" s="1"/>
  <c r="A49" i="15" s="1"/>
  <c r="D49" i="15" s="1"/>
  <c r="A49" i="16" s="1"/>
  <c r="D49" i="16" s="1"/>
  <c r="A49" i="17" s="1"/>
  <c r="D49" i="17" s="1"/>
  <c r="A50" i="18" s="1"/>
  <c r="D50" i="18" s="1"/>
  <c r="A50" i="19" s="1"/>
  <c r="D50" i="19" s="1"/>
  <c r="A51" i="20" s="1"/>
  <c r="D51" i="20" s="1"/>
  <c r="A51" i="21" s="1"/>
  <c r="D51" i="21" s="1"/>
  <c r="A50" i="22" s="1"/>
  <c r="D51" i="22" s="1"/>
  <c r="I41" i="10"/>
  <c r="J41" i="10" s="1"/>
  <c r="A34" i="9"/>
  <c r="D34" i="9" s="1"/>
  <c r="I34" i="8"/>
  <c r="J34" i="8" s="1"/>
  <c r="I14" i="9"/>
  <c r="J14" i="9" s="1"/>
  <c r="A14" i="10"/>
  <c r="D14" i="10" s="1"/>
  <c r="I37" i="9"/>
  <c r="J37" i="9" s="1"/>
  <c r="A37" i="10"/>
  <c r="D37" i="10" s="1"/>
  <c r="A27" i="9"/>
  <c r="D27" i="9" s="1"/>
  <c r="I27" i="8"/>
  <c r="J27" i="8" s="1"/>
  <c r="A28" i="8"/>
  <c r="D28" i="8" s="1"/>
  <c r="J28" i="3"/>
  <c r="A19" i="9"/>
  <c r="D19" i="9" s="1"/>
  <c r="I19" i="8"/>
  <c r="J19" i="8" s="1"/>
  <c r="I17" i="9"/>
  <c r="J17" i="9" s="1"/>
  <c r="A17" i="10"/>
  <c r="D17" i="10" s="1"/>
  <c r="A19" i="11"/>
  <c r="D19" i="11" s="1"/>
  <c r="A24" i="12" s="1"/>
  <c r="D24" i="12" s="1"/>
  <c r="A24" i="14" s="1"/>
  <c r="D24" i="14" s="1"/>
  <c r="A24" i="15" s="1"/>
  <c r="D24" i="15" s="1"/>
  <c r="A24" i="16" s="1"/>
  <c r="D24" i="16" s="1"/>
  <c r="A24" i="17" s="1"/>
  <c r="D24" i="17" s="1"/>
  <c r="A24" i="18" s="1"/>
  <c r="D24" i="18" s="1"/>
  <c r="A24" i="19" s="1"/>
  <c r="D24" i="19" s="1"/>
  <c r="A24" i="20" s="1"/>
  <c r="D24" i="20" s="1"/>
  <c r="A24" i="21" s="1"/>
  <c r="D24" i="21" s="1"/>
  <c r="A24" i="22" s="1"/>
  <c r="I18" i="10"/>
  <c r="J18" i="10" s="1"/>
  <c r="A35" i="9"/>
  <c r="D35" i="9" s="1"/>
  <c r="I35" i="8"/>
  <c r="J35" i="8" s="1"/>
  <c r="A16" i="9"/>
  <c r="D16" i="9" s="1"/>
  <c r="I16" i="8"/>
  <c r="J16" i="8" s="1"/>
  <c r="I33" i="9"/>
  <c r="J33" i="9" s="1"/>
  <c r="A33" i="10"/>
  <c r="D33" i="10" s="1"/>
  <c r="I30" i="9"/>
  <c r="J30" i="9" s="1"/>
  <c r="A30" i="10"/>
  <c r="D30" i="10" s="1"/>
  <c r="A31" i="9"/>
  <c r="D31" i="9" s="1"/>
  <c r="I31" i="8"/>
  <c r="J31" i="8" s="1"/>
  <c r="I25" i="9"/>
  <c r="J25" i="9" s="1"/>
  <c r="A25" i="10"/>
  <c r="D25" i="10" s="1"/>
  <c r="I26" i="9"/>
  <c r="J26" i="9" s="1"/>
  <c r="A26" i="10"/>
  <c r="D26" i="10" s="1"/>
  <c r="A36" i="8"/>
  <c r="D36" i="8" s="1"/>
  <c r="J36" i="3"/>
  <c r="D24" i="22" l="1"/>
  <c r="A28" i="9"/>
  <c r="D28" i="9" s="1"/>
  <c r="I28" i="8"/>
  <c r="J28" i="8" s="1"/>
  <c r="A26" i="11"/>
  <c r="D26" i="11" s="1"/>
  <c r="A31" i="12" s="1"/>
  <c r="D31" i="12" s="1"/>
  <c r="A31" i="14" s="1"/>
  <c r="D31" i="14" s="1"/>
  <c r="A31" i="15" s="1"/>
  <c r="D31" i="15" s="1"/>
  <c r="A31" i="16" s="1"/>
  <c r="D31" i="16" s="1"/>
  <c r="A31" i="17" s="1"/>
  <c r="D31" i="17" s="1"/>
  <c r="A31" i="18" s="1"/>
  <c r="D31" i="18" s="1"/>
  <c r="A31" i="19" s="1"/>
  <c r="D31" i="19" s="1"/>
  <c r="A32" i="20" s="1"/>
  <c r="D32" i="20" s="1"/>
  <c r="A32" i="21" s="1"/>
  <c r="D32" i="21" s="1"/>
  <c r="A31" i="22" s="1"/>
  <c r="D32" i="22" s="1"/>
  <c r="I25" i="10"/>
  <c r="J25" i="10" s="1"/>
  <c r="A31" i="11"/>
  <c r="D31" i="11" s="1"/>
  <c r="A36" i="12" s="1"/>
  <c r="D36" i="12" s="1"/>
  <c r="A36" i="14" s="1"/>
  <c r="D36" i="14" s="1"/>
  <c r="A36" i="15" s="1"/>
  <c r="D36" i="15" s="1"/>
  <c r="A36" i="16" s="1"/>
  <c r="D36" i="16" s="1"/>
  <c r="A36" i="17" s="1"/>
  <c r="D36" i="17" s="1"/>
  <c r="I30" i="10"/>
  <c r="J30" i="10" s="1"/>
  <c r="I19" i="9"/>
  <c r="J19" i="9" s="1"/>
  <c r="A19" i="10"/>
  <c r="D19" i="10" s="1"/>
  <c r="I27" i="9"/>
  <c r="J27" i="9" s="1"/>
  <c r="A27" i="10"/>
  <c r="D27" i="10" s="1"/>
  <c r="A15" i="11"/>
  <c r="D15" i="11" s="1"/>
  <c r="A20" i="12" s="1"/>
  <c r="D20" i="12" s="1"/>
  <c r="A20" i="14" s="1"/>
  <c r="D20" i="14" s="1"/>
  <c r="A20" i="15" s="1"/>
  <c r="D20" i="15" s="1"/>
  <c r="A20" i="16" s="1"/>
  <c r="D20" i="16" s="1"/>
  <c r="A20" i="17" s="1"/>
  <c r="D20" i="17" s="1"/>
  <c r="A20" i="18" s="1"/>
  <c r="D20" i="18" s="1"/>
  <c r="A20" i="19" s="1"/>
  <c r="D20" i="19" s="1"/>
  <c r="A20" i="20" s="1"/>
  <c r="D20" i="20" s="1"/>
  <c r="A20" i="21" s="1"/>
  <c r="D20" i="21" s="1"/>
  <c r="A20" i="22" s="1"/>
  <c r="I14" i="10"/>
  <c r="J14" i="10" s="1"/>
  <c r="I34" i="9"/>
  <c r="J34" i="9" s="1"/>
  <c r="A34" i="10"/>
  <c r="D34" i="10" s="1"/>
  <c r="A22" i="11"/>
  <c r="D22" i="11" s="1"/>
  <c r="A27" i="12" s="1"/>
  <c r="D27" i="12" s="1"/>
  <c r="A27" i="14" s="1"/>
  <c r="D27" i="14" s="1"/>
  <c r="A27" i="15" s="1"/>
  <c r="D27" i="15" s="1"/>
  <c r="A27" i="16" s="1"/>
  <c r="D27" i="16" s="1"/>
  <c r="A27" i="17" s="1"/>
  <c r="D27" i="17" s="1"/>
  <c r="A27" i="18" s="1"/>
  <c r="D27" i="18" s="1"/>
  <c r="A27" i="19" s="1"/>
  <c r="D27" i="19" s="1"/>
  <c r="A28" i="20" s="1"/>
  <c r="D28" i="20" s="1"/>
  <c r="A28" i="21" s="1"/>
  <c r="D28" i="21" s="1"/>
  <c r="A28" i="22" s="1"/>
  <c r="D28" i="22" s="1"/>
  <c r="I21" i="10"/>
  <c r="J21" i="10" s="1"/>
  <c r="I12" i="9"/>
  <c r="J12" i="9" s="1"/>
  <c r="A12" i="10"/>
  <c r="D12" i="10" s="1"/>
  <c r="I32" i="9"/>
  <c r="J32" i="9" s="1"/>
  <c r="A32" i="10"/>
  <c r="D32" i="10" s="1"/>
  <c r="I11" i="9"/>
  <c r="J11" i="9" s="1"/>
  <c r="A11" i="10"/>
  <c r="D11" i="10" s="1"/>
  <c r="A27" i="11"/>
  <c r="D27" i="11" s="1"/>
  <c r="A32" i="12" s="1"/>
  <c r="D32" i="12" s="1"/>
  <c r="A32" i="14" s="1"/>
  <c r="D32" i="14" s="1"/>
  <c r="A32" i="15" s="1"/>
  <c r="D32" i="15" s="1"/>
  <c r="A32" i="16" s="1"/>
  <c r="D32" i="16" s="1"/>
  <c r="A32" i="17" s="1"/>
  <c r="D32" i="17" s="1"/>
  <c r="A32" i="18" s="1"/>
  <c r="D32" i="18" s="1"/>
  <c r="A32" i="19" s="1"/>
  <c r="D32" i="19" s="1"/>
  <c r="A33" i="20" s="1"/>
  <c r="D33" i="20" s="1"/>
  <c r="A33" i="21" s="1"/>
  <c r="D33" i="21" s="1"/>
  <c r="A32" i="22" s="1"/>
  <c r="D33" i="22" s="1"/>
  <c r="I26" i="10"/>
  <c r="J26" i="10" s="1"/>
  <c r="I35" i="9"/>
  <c r="J35" i="9" s="1"/>
  <c r="A35" i="10"/>
  <c r="D35" i="10" s="1"/>
  <c r="A18" i="11"/>
  <c r="D18" i="11" s="1"/>
  <c r="A23" i="12" s="1"/>
  <c r="D23" i="12" s="1"/>
  <c r="A23" i="14" s="1"/>
  <c r="D23" i="14" s="1"/>
  <c r="A23" i="15" s="1"/>
  <c r="D23" i="15" s="1"/>
  <c r="A23" i="16" s="1"/>
  <c r="D23" i="16" s="1"/>
  <c r="A23" i="17" s="1"/>
  <c r="D23" i="17" s="1"/>
  <c r="A23" i="18" s="1"/>
  <c r="D23" i="18" s="1"/>
  <c r="A23" i="19" s="1"/>
  <c r="D23" i="19" s="1"/>
  <c r="A23" i="20" s="1"/>
  <c r="D23" i="20" s="1"/>
  <c r="A23" i="21" s="1"/>
  <c r="D23" i="21" s="1"/>
  <c r="A23" i="22" s="1"/>
  <c r="I17" i="10"/>
  <c r="J17" i="10" s="1"/>
  <c r="I23" i="9"/>
  <c r="J23" i="9" s="1"/>
  <c r="A23" i="10"/>
  <c r="D23" i="10" s="1"/>
  <c r="A10" i="11"/>
  <c r="D10" i="11" s="1"/>
  <c r="A15" i="12" s="1"/>
  <c r="D15" i="12" s="1"/>
  <c r="A15" i="14" s="1"/>
  <c r="D15" i="14" s="1"/>
  <c r="A15" i="15" s="1"/>
  <c r="D15" i="15" s="1"/>
  <c r="A15" i="16" s="1"/>
  <c r="D15" i="16" s="1"/>
  <c r="A15" i="17" s="1"/>
  <c r="D15" i="17" s="1"/>
  <c r="A15" i="18" s="1"/>
  <c r="D15" i="18" s="1"/>
  <c r="A15" i="19" s="1"/>
  <c r="D15" i="19" s="1"/>
  <c r="A15" i="20" s="1"/>
  <c r="D15" i="20" s="1"/>
  <c r="A15" i="21" s="1"/>
  <c r="D15" i="21" s="1"/>
  <c r="A15" i="22" s="1"/>
  <c r="D15" i="22" s="1"/>
  <c r="I9" i="10"/>
  <c r="J9" i="10" s="1"/>
  <c r="I24" i="9"/>
  <c r="J24" i="9" s="1"/>
  <c r="A24" i="10"/>
  <c r="D24" i="10" s="1"/>
  <c r="A38" i="11"/>
  <c r="D38" i="11" s="1"/>
  <c r="A44" i="12" s="1"/>
  <c r="D44" i="12" s="1"/>
  <c r="A44" i="14" s="1"/>
  <c r="D44" i="14" s="1"/>
  <c r="A44" i="15" s="1"/>
  <c r="D44" i="15" s="1"/>
  <c r="A44" i="16" s="1"/>
  <c r="D44" i="16" s="1"/>
  <c r="A44" i="17" s="1"/>
  <c r="D44" i="17" s="1"/>
  <c r="A45" i="18" s="1"/>
  <c r="D45" i="18" s="1"/>
  <c r="A45" i="19" s="1"/>
  <c r="D45" i="19" s="1"/>
  <c r="A46" i="20" s="1"/>
  <c r="D46" i="20" s="1"/>
  <c r="A46" i="21" s="1"/>
  <c r="D46" i="21" s="1"/>
  <c r="A45" i="22" s="1"/>
  <c r="D46" i="22" s="1"/>
  <c r="I37" i="10"/>
  <c r="J37" i="10" s="1"/>
  <c r="A30" i="11"/>
  <c r="D30" i="11" s="1"/>
  <c r="A35" i="12" s="1"/>
  <c r="D35" i="12" s="1"/>
  <c r="A35" i="14" s="1"/>
  <c r="D35" i="14" s="1"/>
  <c r="A35" i="15" s="1"/>
  <c r="D35" i="15" s="1"/>
  <c r="A35" i="16" s="1"/>
  <c r="D35" i="16" s="1"/>
  <c r="A35" i="17" s="1"/>
  <c r="D35" i="17" s="1"/>
  <c r="A35" i="18" s="1"/>
  <c r="D35" i="18" s="1"/>
  <c r="I29" i="10"/>
  <c r="J29" i="10" s="1"/>
  <c r="A14" i="11"/>
  <c r="D14" i="11" s="1"/>
  <c r="A19" i="12" s="1"/>
  <c r="D19" i="12" s="1"/>
  <c r="A19" i="14" s="1"/>
  <c r="D19" i="14" s="1"/>
  <c r="A19" i="15" s="1"/>
  <c r="D19" i="15" s="1"/>
  <c r="A19" i="16" s="1"/>
  <c r="D19" i="16" s="1"/>
  <c r="A19" i="17" s="1"/>
  <c r="D19" i="17" s="1"/>
  <c r="A19" i="18" s="1"/>
  <c r="D19" i="18" s="1"/>
  <c r="A19" i="19" s="1"/>
  <c r="D19" i="19" s="1"/>
  <c r="A19" i="20" s="1"/>
  <c r="D19" i="20" s="1"/>
  <c r="A19" i="21" s="1"/>
  <c r="D19" i="21" s="1"/>
  <c r="A19" i="22" s="1"/>
  <c r="I13" i="10"/>
  <c r="J13" i="10" s="1"/>
  <c r="A11" i="11"/>
  <c r="D11" i="11" s="1"/>
  <c r="A16" i="12" s="1"/>
  <c r="D16" i="12" s="1"/>
  <c r="A16" i="14" s="1"/>
  <c r="D16" i="14" s="1"/>
  <c r="A16" i="15" s="1"/>
  <c r="D16" i="15" s="1"/>
  <c r="A16" i="16" s="1"/>
  <c r="D16" i="16" s="1"/>
  <c r="A16" i="17" s="1"/>
  <c r="D16" i="17" s="1"/>
  <c r="A16" i="18" s="1"/>
  <c r="D16" i="18" s="1"/>
  <c r="A16" i="19" s="1"/>
  <c r="D16" i="19" s="1"/>
  <c r="A16" i="20" s="1"/>
  <c r="D16" i="20" s="1"/>
  <c r="A16" i="21" s="1"/>
  <c r="D16" i="21" s="1"/>
  <c r="A16" i="22" s="1"/>
  <c r="I10" i="10"/>
  <c r="J10" i="10" s="1"/>
  <c r="A36" i="9"/>
  <c r="D36" i="9" s="1"/>
  <c r="I36" i="8"/>
  <c r="J36" i="8" s="1"/>
  <c r="I31" i="9"/>
  <c r="J31" i="9" s="1"/>
  <c r="A31" i="10"/>
  <c r="D31" i="10" s="1"/>
  <c r="A34" i="11"/>
  <c r="D34" i="11" s="1"/>
  <c r="A40" i="12" s="1"/>
  <c r="D40" i="12" s="1"/>
  <c r="A40" i="14" s="1"/>
  <c r="D40" i="14" s="1"/>
  <c r="A40" i="15" s="1"/>
  <c r="D40" i="15" s="1"/>
  <c r="A40" i="16" s="1"/>
  <c r="D40" i="16" s="1"/>
  <c r="A40" i="17" s="1"/>
  <c r="D40" i="17" s="1"/>
  <c r="A41" i="18" s="1"/>
  <c r="D41" i="18" s="1"/>
  <c r="A41" i="19" s="1"/>
  <c r="D41" i="19" s="1"/>
  <c r="A42" i="20" s="1"/>
  <c r="D42" i="20" s="1"/>
  <c r="A42" i="21" s="1"/>
  <c r="D42" i="21" s="1"/>
  <c r="A41" i="22" s="1"/>
  <c r="D42" i="22" s="1"/>
  <c r="I33" i="10"/>
  <c r="J33" i="10" s="1"/>
  <c r="I16" i="9"/>
  <c r="A16" i="10"/>
  <c r="D16" i="10" s="1"/>
  <c r="J16" i="9"/>
  <c r="I15" i="9"/>
  <c r="J15" i="9" s="1"/>
  <c r="A15" i="10"/>
  <c r="D15" i="10" s="1"/>
  <c r="I20" i="9"/>
  <c r="J20" i="9" s="1"/>
  <c r="A20" i="10"/>
  <c r="D20" i="10" s="1"/>
  <c r="I22" i="9"/>
  <c r="J22" i="9" s="1"/>
  <c r="A22" i="10"/>
  <c r="D22" i="10" s="1"/>
  <c r="D19" i="22" l="1"/>
  <c r="D16" i="22"/>
  <c r="A36" i="19"/>
  <c r="D36" i="19" s="1"/>
  <c r="A36" i="20" s="1"/>
  <c r="D36" i="20" s="1"/>
  <c r="A36" i="21" s="1"/>
  <c r="D36" i="21" s="1"/>
  <c r="A35" i="22" s="1"/>
  <c r="D36" i="22" s="1"/>
  <c r="A35" i="19"/>
  <c r="D35" i="19" s="1"/>
  <c r="D23" i="22"/>
  <c r="D20" i="22"/>
  <c r="A36" i="18"/>
  <c r="D36" i="18" s="1"/>
  <c r="A37" i="18"/>
  <c r="D37" i="18" s="1"/>
  <c r="A37" i="19" s="1"/>
  <c r="D37" i="19" s="1"/>
  <c r="A21" i="11"/>
  <c r="D21" i="11" s="1"/>
  <c r="A26" i="12" s="1"/>
  <c r="D26" i="12" s="1"/>
  <c r="A26" i="14" s="1"/>
  <c r="D26" i="14" s="1"/>
  <c r="A26" i="15" s="1"/>
  <c r="D26" i="15" s="1"/>
  <c r="A26" i="16" s="1"/>
  <c r="D26" i="16" s="1"/>
  <c r="A26" i="17" s="1"/>
  <c r="D26" i="17" s="1"/>
  <c r="A26" i="18" s="1"/>
  <c r="D26" i="18" s="1"/>
  <c r="A26" i="19" s="1"/>
  <c r="D26" i="19" s="1"/>
  <c r="A26" i="20" s="1"/>
  <c r="D26" i="20" s="1"/>
  <c r="A26" i="21" s="1"/>
  <c r="D26" i="21" s="1"/>
  <c r="A26" i="22" s="1"/>
  <c r="I20" i="10"/>
  <c r="J20" i="10" s="1"/>
  <c r="A24" i="11"/>
  <c r="D24" i="11" s="1"/>
  <c r="A29" i="12" s="1"/>
  <c r="D29" i="12" s="1"/>
  <c r="A29" i="14" s="1"/>
  <c r="D29" i="14" s="1"/>
  <c r="A29" i="15" s="1"/>
  <c r="D29" i="15" s="1"/>
  <c r="A29" i="16" s="1"/>
  <c r="D29" i="16" s="1"/>
  <c r="A29" i="17" s="1"/>
  <c r="D29" i="17" s="1"/>
  <c r="A29" i="18" s="1"/>
  <c r="D29" i="18" s="1"/>
  <c r="A29" i="19" s="1"/>
  <c r="D29" i="19" s="1"/>
  <c r="A30" i="20" s="1"/>
  <c r="D30" i="20" s="1"/>
  <c r="A30" i="21" s="1"/>
  <c r="D30" i="21" s="1"/>
  <c r="A29" i="22" s="1"/>
  <c r="I23" i="10"/>
  <c r="J23" i="10" s="1"/>
  <c r="A16" i="11"/>
  <c r="D16" i="11" s="1"/>
  <c r="A21" i="12" s="1"/>
  <c r="D21" i="12" s="1"/>
  <c r="A21" i="14" s="1"/>
  <c r="D21" i="14" s="1"/>
  <c r="A21" i="15" s="1"/>
  <c r="D21" i="15" s="1"/>
  <c r="A21" i="16" s="1"/>
  <c r="D21" i="16" s="1"/>
  <c r="A21" i="17" s="1"/>
  <c r="D21" i="17" s="1"/>
  <c r="A21" i="18" s="1"/>
  <c r="D21" i="18" s="1"/>
  <c r="A21" i="19" s="1"/>
  <c r="D21" i="19" s="1"/>
  <c r="A21" i="20" s="1"/>
  <c r="D21" i="20" s="1"/>
  <c r="A21" i="21" s="1"/>
  <c r="D21" i="21" s="1"/>
  <c r="A21" i="22" s="1"/>
  <c r="I15" i="10"/>
  <c r="J15" i="10" s="1"/>
  <c r="A17" i="11"/>
  <c r="D17" i="11" s="1"/>
  <c r="A22" i="12" s="1"/>
  <c r="D22" i="12" s="1"/>
  <c r="A22" i="14" s="1"/>
  <c r="D22" i="14" s="1"/>
  <c r="A22" i="15" s="1"/>
  <c r="D22" i="15" s="1"/>
  <c r="A22" i="16" s="1"/>
  <c r="D22" i="16" s="1"/>
  <c r="A22" i="17" s="1"/>
  <c r="D22" i="17" s="1"/>
  <c r="A22" i="18" s="1"/>
  <c r="D22" i="18" s="1"/>
  <c r="A22" i="19" s="1"/>
  <c r="D22" i="19" s="1"/>
  <c r="A22" i="20" s="1"/>
  <c r="D22" i="20" s="1"/>
  <c r="A22" i="21" s="1"/>
  <c r="D22" i="21" s="1"/>
  <c r="A22" i="22" s="1"/>
  <c r="I16" i="10"/>
  <c r="J16" i="10" s="1"/>
  <c r="A32" i="11"/>
  <c r="D32" i="11" s="1"/>
  <c r="A37" i="12" s="1"/>
  <c r="D37" i="12" s="1"/>
  <c r="A37" i="14" s="1"/>
  <c r="D37" i="14" s="1"/>
  <c r="A37" i="15" s="1"/>
  <c r="D37" i="15" s="1"/>
  <c r="A37" i="16" s="1"/>
  <c r="D37" i="16" s="1"/>
  <c r="A37" i="17" s="1"/>
  <c r="D37" i="17" s="1"/>
  <c r="A38" i="18" s="1"/>
  <c r="D38" i="18" s="1"/>
  <c r="A38" i="19" s="1"/>
  <c r="D38" i="19" s="1"/>
  <c r="A39" i="20" s="1"/>
  <c r="D39" i="20" s="1"/>
  <c r="A39" i="21" s="1"/>
  <c r="D39" i="21" s="1"/>
  <c r="A38" i="22" s="1"/>
  <c r="D39" i="22" s="1"/>
  <c r="I31" i="10"/>
  <c r="J31" i="10" s="1"/>
  <c r="I36" i="9"/>
  <c r="J36" i="9" s="1"/>
  <c r="A36" i="10"/>
  <c r="D36" i="10" s="1"/>
  <c r="A36" i="11"/>
  <c r="D36" i="11" s="1"/>
  <c r="A42" i="12" s="1"/>
  <c r="D42" i="12" s="1"/>
  <c r="A42" i="14" s="1"/>
  <c r="D42" i="14" s="1"/>
  <c r="A42" i="15" s="1"/>
  <c r="D42" i="15" s="1"/>
  <c r="A42" i="16" s="1"/>
  <c r="D42" i="16" s="1"/>
  <c r="A42" i="17" s="1"/>
  <c r="D42" i="17" s="1"/>
  <c r="A43" i="18" s="1"/>
  <c r="D43" i="18" s="1"/>
  <c r="A43" i="19" s="1"/>
  <c r="D43" i="19" s="1"/>
  <c r="A44" i="20" s="1"/>
  <c r="D44" i="20" s="1"/>
  <c r="A44" i="21" s="1"/>
  <c r="D44" i="21" s="1"/>
  <c r="A43" i="22" s="1"/>
  <c r="D44" i="22" s="1"/>
  <c r="I35" i="10"/>
  <c r="J35" i="10" s="1"/>
  <c r="A12" i="11"/>
  <c r="D12" i="11" s="1"/>
  <c r="A17" i="12" s="1"/>
  <c r="D17" i="12" s="1"/>
  <c r="A17" i="14" s="1"/>
  <c r="D17" i="14" s="1"/>
  <c r="A17" i="15" s="1"/>
  <c r="D17" i="15" s="1"/>
  <c r="A17" i="16" s="1"/>
  <c r="D17" i="16" s="1"/>
  <c r="A17" i="17" s="1"/>
  <c r="D17" i="17" s="1"/>
  <c r="A17" i="18" s="1"/>
  <c r="D17" i="18" s="1"/>
  <c r="A17" i="19" s="1"/>
  <c r="D17" i="19" s="1"/>
  <c r="A17" i="20" s="1"/>
  <c r="D17" i="20" s="1"/>
  <c r="A17" i="21" s="1"/>
  <c r="D17" i="21" s="1"/>
  <c r="A17" i="22" s="1"/>
  <c r="I11" i="10"/>
  <c r="J11" i="10" s="1"/>
  <c r="A33" i="11"/>
  <c r="D33" i="11" s="1"/>
  <c r="I32" i="10"/>
  <c r="J32" i="10" s="1"/>
  <c r="A35" i="11"/>
  <c r="D35" i="11" s="1"/>
  <c r="A41" i="12" s="1"/>
  <c r="D41" i="12" s="1"/>
  <c r="A41" i="14" s="1"/>
  <c r="D41" i="14" s="1"/>
  <c r="A41" i="15" s="1"/>
  <c r="D41" i="15" s="1"/>
  <c r="A41" i="16" s="1"/>
  <c r="D41" i="16" s="1"/>
  <c r="A41" i="17" s="1"/>
  <c r="D41" i="17" s="1"/>
  <c r="A42" i="18" s="1"/>
  <c r="D42" i="18" s="1"/>
  <c r="A42" i="19" s="1"/>
  <c r="D42" i="19" s="1"/>
  <c r="A43" i="20" s="1"/>
  <c r="D43" i="20" s="1"/>
  <c r="A43" i="21" s="1"/>
  <c r="D43" i="21" s="1"/>
  <c r="A42" i="22" s="1"/>
  <c r="D43" i="22" s="1"/>
  <c r="I34" i="10"/>
  <c r="J34" i="10" s="1"/>
  <c r="A28" i="11"/>
  <c r="D28" i="11" s="1"/>
  <c r="A33" i="12" s="1"/>
  <c r="D33" i="12" s="1"/>
  <c r="A33" i="14" s="1"/>
  <c r="D33" i="14" s="1"/>
  <c r="A33" i="15" s="1"/>
  <c r="D33" i="15" s="1"/>
  <c r="A33" i="16" s="1"/>
  <c r="D33" i="16" s="1"/>
  <c r="A33" i="17" s="1"/>
  <c r="D33" i="17" s="1"/>
  <c r="A33" i="18" s="1"/>
  <c r="D33" i="18" s="1"/>
  <c r="A33" i="19" s="1"/>
  <c r="D33" i="19" s="1"/>
  <c r="A34" i="20" s="1"/>
  <c r="D34" i="20" s="1"/>
  <c r="A34" i="21" s="1"/>
  <c r="D34" i="21" s="1"/>
  <c r="A33" i="22" s="1"/>
  <c r="D34" i="22" s="1"/>
  <c r="I27" i="10"/>
  <c r="J27" i="10" s="1"/>
  <c r="I28" i="9"/>
  <c r="J28" i="9" s="1"/>
  <c r="A28" i="10"/>
  <c r="D28" i="10" s="1"/>
  <c r="A25" i="11"/>
  <c r="D25" i="11" s="1"/>
  <c r="A30" i="12" s="1"/>
  <c r="D30" i="12" s="1"/>
  <c r="A30" i="14" s="1"/>
  <c r="D30" i="14" s="1"/>
  <c r="A30" i="15" s="1"/>
  <c r="D30" i="15" s="1"/>
  <c r="A30" i="16" s="1"/>
  <c r="D30" i="16" s="1"/>
  <c r="A30" i="17" s="1"/>
  <c r="D30" i="17" s="1"/>
  <c r="A30" i="18" s="1"/>
  <c r="D30" i="18" s="1"/>
  <c r="A30" i="19" s="1"/>
  <c r="D30" i="19" s="1"/>
  <c r="A31" i="20" s="1"/>
  <c r="D31" i="20" s="1"/>
  <c r="A31" i="21" s="1"/>
  <c r="D31" i="21" s="1"/>
  <c r="A30" i="22" s="1"/>
  <c r="D31" i="22" s="1"/>
  <c r="I24" i="10"/>
  <c r="J24" i="10" s="1"/>
  <c r="I22" i="10"/>
  <c r="J22" i="10" s="1"/>
  <c r="A23" i="11"/>
  <c r="D23" i="11" s="1"/>
  <c r="A28" i="12" s="1"/>
  <c r="D28" i="12" s="1"/>
  <c r="A28" i="14" s="1"/>
  <c r="D28" i="14" s="1"/>
  <c r="A28" i="15" s="1"/>
  <c r="D28" i="15" s="1"/>
  <c r="A28" i="16" s="1"/>
  <c r="D28" i="16" s="1"/>
  <c r="A28" i="17" s="1"/>
  <c r="D28" i="17" s="1"/>
  <c r="A28" i="18" s="1"/>
  <c r="D28" i="18" s="1"/>
  <c r="A28" i="19" s="1"/>
  <c r="D28" i="19" s="1"/>
  <c r="A29" i="20" s="1"/>
  <c r="D29" i="20" s="1"/>
  <c r="A29" i="21" s="1"/>
  <c r="D29" i="21" s="1"/>
  <c r="A13" i="11"/>
  <c r="D13" i="11" s="1"/>
  <c r="A18" i="12" s="1"/>
  <c r="D18" i="12" s="1"/>
  <c r="A18" i="14" s="1"/>
  <c r="D18" i="14" s="1"/>
  <c r="A18" i="15" s="1"/>
  <c r="D18" i="15" s="1"/>
  <c r="A18" i="16" s="1"/>
  <c r="D18" i="16" s="1"/>
  <c r="A18" i="17" s="1"/>
  <c r="D18" i="17" s="1"/>
  <c r="A18" i="18" s="1"/>
  <c r="D18" i="18" s="1"/>
  <c r="A18" i="19" s="1"/>
  <c r="D18" i="19" s="1"/>
  <c r="A18" i="20" s="1"/>
  <c r="D18" i="20" s="1"/>
  <c r="A18" i="21" s="1"/>
  <c r="D18" i="21" s="1"/>
  <c r="A18" i="22" s="1"/>
  <c r="I12" i="10"/>
  <c r="J12" i="10" s="1"/>
  <c r="A20" i="11"/>
  <c r="D20" i="11" s="1"/>
  <c r="A25" i="12" s="1"/>
  <c r="D25" i="12" s="1"/>
  <c r="A25" i="14" s="1"/>
  <c r="D25" i="14" s="1"/>
  <c r="A25" i="15" s="1"/>
  <c r="D25" i="15" s="1"/>
  <c r="A25" i="16" s="1"/>
  <c r="D25" i="16" s="1"/>
  <c r="A25" i="17" s="1"/>
  <c r="D25" i="17" s="1"/>
  <c r="A25" i="18" s="1"/>
  <c r="D25" i="18" s="1"/>
  <c r="A25" i="19" s="1"/>
  <c r="D25" i="19" s="1"/>
  <c r="A25" i="20" s="1"/>
  <c r="D25" i="20" s="1"/>
  <c r="A25" i="21" s="1"/>
  <c r="D25" i="21" s="1"/>
  <c r="A25" i="22" s="1"/>
  <c r="I19" i="10"/>
  <c r="J19" i="10" s="1"/>
  <c r="D25" i="22" l="1"/>
  <c r="A38" i="12"/>
  <c r="D38" i="12" s="1"/>
  <c r="A38" i="14" s="1"/>
  <c r="D38" i="14" s="1"/>
  <c r="A38" i="15" s="1"/>
  <c r="D38" i="15" s="1"/>
  <c r="A38" i="16" s="1"/>
  <c r="D38" i="16" s="1"/>
  <c r="A38" i="17" s="1"/>
  <c r="D38" i="17" s="1"/>
  <c r="A39" i="18" s="1"/>
  <c r="D39" i="18" s="1"/>
  <c r="A39" i="19" s="1"/>
  <c r="D39" i="19" s="1"/>
  <c r="A40" i="20" s="1"/>
  <c r="D40" i="20" s="1"/>
  <c r="A40" i="21" s="1"/>
  <c r="D40" i="21" s="1"/>
  <c r="A39" i="22" s="1"/>
  <c r="D40" i="22" s="1"/>
  <c r="A39" i="12"/>
  <c r="D39" i="12" s="1"/>
  <c r="A39" i="14" s="1"/>
  <c r="D39" i="14" s="1"/>
  <c r="A39" i="15" s="1"/>
  <c r="D39" i="15" s="1"/>
  <c r="A39" i="16" s="1"/>
  <c r="D39" i="16" s="1"/>
  <c r="A39" i="17" s="1"/>
  <c r="D39" i="17" s="1"/>
  <c r="A40" i="18" s="1"/>
  <c r="D40" i="18" s="1"/>
  <c r="A40" i="19" s="1"/>
  <c r="D40" i="19" s="1"/>
  <c r="A41" i="20" s="1"/>
  <c r="D41" i="20" s="1"/>
  <c r="A41" i="21" s="1"/>
  <c r="D41" i="21" s="1"/>
  <c r="A40" i="22" s="1"/>
  <c r="D41" i="22" s="1"/>
  <c r="D17" i="22"/>
  <c r="A38" i="20"/>
  <c r="D38" i="20" s="1"/>
  <c r="A38" i="21" s="1"/>
  <c r="D38" i="21" s="1"/>
  <c r="A37" i="20"/>
  <c r="D37" i="20" s="1"/>
  <c r="A37" i="21" s="1"/>
  <c r="D37" i="21" s="1"/>
  <c r="D18" i="22"/>
  <c r="D22" i="22"/>
  <c r="D21" i="22"/>
  <c r="D30" i="22"/>
  <c r="D29" i="22"/>
  <c r="D26" i="22"/>
  <c r="A37" i="11"/>
  <c r="D37" i="11" s="1"/>
  <c r="A43" i="12" s="1"/>
  <c r="D43" i="12" s="1"/>
  <c r="A43" i="14" s="1"/>
  <c r="D43" i="14" s="1"/>
  <c r="A43" i="15" s="1"/>
  <c r="D43" i="15" s="1"/>
  <c r="A43" i="16" s="1"/>
  <c r="D43" i="16" s="1"/>
  <c r="A43" i="17" s="1"/>
  <c r="D43" i="17" s="1"/>
  <c r="A44" i="18" s="1"/>
  <c r="D44" i="18" s="1"/>
  <c r="A44" i="19" s="1"/>
  <c r="D44" i="19" s="1"/>
  <c r="A45" i="20" s="1"/>
  <c r="D45" i="20" s="1"/>
  <c r="A45" i="21" s="1"/>
  <c r="D45" i="21" s="1"/>
  <c r="A44" i="22" s="1"/>
  <c r="D45" i="22" s="1"/>
  <c r="I36" i="10"/>
  <c r="J36" i="10" s="1"/>
  <c r="A29" i="11"/>
  <c r="D29" i="11" s="1"/>
  <c r="A34" i="12" s="1"/>
  <c r="D34" i="12" s="1"/>
  <c r="A34" i="14" s="1"/>
  <c r="D34" i="14" s="1"/>
  <c r="A34" i="15" s="1"/>
  <c r="D34" i="15" s="1"/>
  <c r="A34" i="16" s="1"/>
  <c r="D34" i="16" s="1"/>
  <c r="A34" i="17" s="1"/>
  <c r="D34" i="17" s="1"/>
  <c r="A34" i="18" s="1"/>
  <c r="D34" i="18" s="1"/>
  <c r="A34" i="19" s="1"/>
  <c r="D34" i="19" s="1"/>
  <c r="A35" i="20" s="1"/>
  <c r="D35" i="20" s="1"/>
  <c r="A35" i="21" s="1"/>
  <c r="D35" i="21" s="1"/>
  <c r="A34" i="22" s="1"/>
  <c r="D35" i="22" s="1"/>
  <c r="I28" i="10"/>
  <c r="J28" i="10" s="1"/>
  <c r="A36" i="22" l="1"/>
  <c r="D37" i="22" s="1"/>
  <c r="A37" i="22"/>
  <c r="D38" i="22" s="1"/>
</calcChain>
</file>

<file path=xl/sharedStrings.xml><?xml version="1.0" encoding="utf-8"?>
<sst xmlns="http://schemas.openxmlformats.org/spreadsheetml/2006/main" count="5949" uniqueCount="387">
  <si>
    <t>Símbolo</t>
  </si>
  <si>
    <t>$ Pessoal de</t>
  </si>
  <si>
    <t>Carreira</t>
  </si>
  <si>
    <t>(opcional)</t>
  </si>
  <si>
    <t>$ Pessoal</t>
  </si>
  <si>
    <t>Externo</t>
  </si>
  <si>
    <t>N o m e c l a t u r a</t>
  </si>
  <si>
    <t>Vagas</t>
  </si>
  <si>
    <t>DAS 1</t>
  </si>
  <si>
    <t>-0-</t>
  </si>
  <si>
    <t>Assessor Jurídico</t>
  </si>
  <si>
    <t>DAS 2</t>
  </si>
  <si>
    <t>VB + FG (50%)</t>
  </si>
  <si>
    <t>Secretário de Gabinete</t>
  </si>
  <si>
    <t>Secretário de Administração e Finanças</t>
  </si>
  <si>
    <t>Secretário de Promoção e Assistência Social</t>
  </si>
  <si>
    <t>Secretário de Cultura e Turismo.</t>
  </si>
  <si>
    <t>Secretário de Agricultura e Meio Ambiente</t>
  </si>
  <si>
    <t>Secretário de Indústria e Comércio e Mineração</t>
  </si>
  <si>
    <t xml:space="preserve">Secretario(a) Mun  de Coord. Estratégica. </t>
  </si>
  <si>
    <t xml:space="preserve">Secretario(a) Mun  de Saúde </t>
  </si>
  <si>
    <t>Secretário de Obras e Serviços Urbanos</t>
  </si>
  <si>
    <t>Secretario de Esportes e Lazer</t>
  </si>
  <si>
    <t>DAS 3</t>
  </si>
  <si>
    <t xml:space="preserve">Diretor do Sistema de Controle Interno  </t>
  </si>
  <si>
    <t>Diretor do Dep. de Tesouraria</t>
  </si>
  <si>
    <t>Diretor do Dep. de Recursos Humanos</t>
  </si>
  <si>
    <t>Diretor do Dep. de Contabilidade e Orçamento</t>
  </si>
  <si>
    <t>Diretor de Dep. de Compras e Almoxarifado</t>
  </si>
  <si>
    <t>Diretor do Dep. Jurídico</t>
  </si>
  <si>
    <t>Diretor Geral de Obras</t>
  </si>
  <si>
    <t>Diretor Geral de Esportes e Lazer</t>
  </si>
  <si>
    <t>Diretor Geral do DMAEG</t>
  </si>
  <si>
    <r>
      <t xml:space="preserve">Assessor de Impressa - </t>
    </r>
    <r>
      <rPr>
        <sz val="8"/>
        <color theme="1"/>
        <rFont val="Arial"/>
        <family val="2"/>
      </rPr>
      <t>(Séc. Gabinete)</t>
    </r>
  </si>
  <si>
    <t xml:space="preserve">Diretor do Departamento de Engenharia  </t>
  </si>
  <si>
    <r>
      <t xml:space="preserve">Diretor do Setor de Arrecadação </t>
    </r>
    <r>
      <rPr>
        <sz val="8"/>
        <color theme="1"/>
        <rFont val="Arial"/>
        <family val="2"/>
      </rPr>
      <t>(Séc Adm)</t>
    </r>
  </si>
  <si>
    <t>DAS 4</t>
  </si>
  <si>
    <t xml:space="preserve">Coordenador  Cultura e Turismo </t>
  </si>
  <si>
    <t>Coordenador da USC (Sefaz)</t>
  </si>
  <si>
    <r>
      <t xml:space="preserve">Coord. de Atendimento Emergencial </t>
    </r>
    <r>
      <rPr>
        <sz val="8"/>
        <color theme="1"/>
        <rFont val="Arial"/>
        <family val="2"/>
      </rPr>
      <t>(Séc. Saúde)</t>
    </r>
  </si>
  <si>
    <t>Coordenador Geral de Assistência Social</t>
  </si>
  <si>
    <r>
      <t xml:space="preserve">Coordenador do Setor de Licitação </t>
    </r>
    <r>
      <rPr>
        <sz val="8"/>
        <color theme="1"/>
        <rFont val="Arial"/>
        <family val="2"/>
      </rPr>
      <t>(Séc Adm)</t>
    </r>
  </si>
  <si>
    <t>Coordenador de Expediente do Dmaeg</t>
  </si>
  <si>
    <t>DAS 5</t>
  </si>
  <si>
    <t>Coordenador de Seção do Dmaeg</t>
  </si>
  <si>
    <t>Coordenador de Divisão de Esportes</t>
  </si>
  <si>
    <r>
      <t xml:space="preserve">Supervisor Hospitalar da Rede Básica </t>
    </r>
    <r>
      <rPr>
        <sz val="8"/>
        <color theme="1"/>
        <rFont val="Arial"/>
        <family val="2"/>
      </rPr>
      <t xml:space="preserve"> (Séc. saúde)</t>
    </r>
  </si>
  <si>
    <t>Encarregado de Obras e Serviços Públicos</t>
  </si>
  <si>
    <t>DAS 6</t>
  </si>
  <si>
    <t>Coord. de Seção de Agricultura e M. Ambiente</t>
  </si>
  <si>
    <t>Chefe de Limpeza Publica</t>
  </si>
  <si>
    <t>Chefe de Seção de Serviços Gerais</t>
  </si>
  <si>
    <t>DAS 7</t>
  </si>
  <si>
    <t xml:space="preserve">Coordenador Intermediário de Seção </t>
  </si>
  <si>
    <t>CÓD-UG</t>
  </si>
  <si>
    <t>Anterior</t>
  </si>
  <si>
    <t>Coord. de Dep. Administrativo (adm e saúde)</t>
  </si>
  <si>
    <r>
      <t>Diretor da Ouvidoria do SUS  (Sec. Saúde)</t>
    </r>
    <r>
      <rPr>
        <sz val="6"/>
        <color theme="1"/>
        <rFont val="Arial"/>
        <family val="2"/>
      </rPr>
      <t xml:space="preserve"> (Inc. LC 051/2011)</t>
    </r>
  </si>
  <si>
    <t xml:space="preserve"> ....Reposição, aos Servidores Públicos Municipais ... em ABRIL + 1,67%</t>
  </si>
  <si>
    <t>mês</t>
  </si>
  <si>
    <t>Secretario de Educação</t>
  </si>
  <si>
    <t>00056</t>
  </si>
  <si>
    <t>00145</t>
  </si>
  <si>
    <t>00054</t>
  </si>
  <si>
    <t>00055</t>
  </si>
  <si>
    <t>00057</t>
  </si>
  <si>
    <t>00092</t>
  </si>
  <si>
    <t>00067</t>
  </si>
  <si>
    <t>00085</t>
  </si>
  <si>
    <t>00129</t>
  </si>
  <si>
    <t>00059</t>
  </si>
  <si>
    <t>00058</t>
  </si>
  <si>
    <t>00075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</si>
  <si>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</si>
  <si>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</si>
  <si>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</si>
  <si>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</si>
  <si>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</si>
  <si>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</si>
  <si>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</si>
  <si>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</si>
  <si>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00144</t>
  </si>
  <si>
    <t>00143</t>
  </si>
  <si>
    <t>00154</t>
  </si>
  <si>
    <t>00181</t>
  </si>
  <si>
    <t>00160</t>
  </si>
  <si>
    <t>00155</t>
  </si>
  <si>
    <t>00156</t>
  </si>
  <si>
    <t>00157</t>
  </si>
  <si>
    <t>00158</t>
  </si>
  <si>
    <t>00159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</si>
  <si>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</si>
  <si>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</si>
  <si>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</si>
  <si>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</si>
  <si>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</si>
  <si>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</si>
  <si>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</si>
  <si>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</si>
  <si>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</si>
  <si>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</si>
  <si>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r>
      <t>Cargos Comissionados e FG'</t>
    </r>
    <r>
      <rPr>
        <b/>
        <i/>
        <vertAlign val="superscript"/>
        <sz val="14"/>
        <color theme="1"/>
        <rFont val="Arial"/>
        <family val="2"/>
      </rPr>
      <t>s</t>
    </r>
  </si>
  <si>
    <t>LEI COMPLEMENTAR Nº 056/2012 /de 14 de março de 2012</t>
  </si>
  <si>
    <t xml:space="preserve"> ....Reposição, aos Servidores Públicos Municipais ... em MAIO + 1,67%</t>
  </si>
  <si>
    <t>PROXIMO</t>
  </si>
  <si>
    <t xml:space="preserve"> ....Reposição, aos Servidores Públicos Municipais ... em JUNHO + 1,67%</t>
  </si>
  <si>
    <t xml:space="preserve"> ....Reposição, aos Servidores Públicos Municipais ... em JULHO + 1,67%</t>
  </si>
  <si>
    <t xml:space="preserve"> ....Reposição, aos Servidores Públicos Municipais ... em AGOSTO + 1,67%</t>
  </si>
  <si>
    <t xml:space="preserve"> ....Reposição, aos Servidores Públicos Municipais ... em SETEMBRO + 1,67%</t>
  </si>
  <si>
    <t>TABELA DAS EDUCAÇÃO</t>
  </si>
  <si>
    <r>
      <t xml:space="preserve">DAS-02  Gerente de Creche </t>
    </r>
    <r>
      <rPr>
        <sz val="11"/>
        <color rgb="FFFF0000"/>
        <rFont val="Arial"/>
        <family val="2"/>
      </rPr>
      <t>(Educação)</t>
    </r>
  </si>
  <si>
    <r>
      <t xml:space="preserve">DAS-02 Encarregado de Fanfarra </t>
    </r>
    <r>
      <rPr>
        <sz val="11"/>
        <color rgb="FFFF0000"/>
        <rFont val="Arial"/>
        <family val="2"/>
      </rPr>
      <t xml:space="preserve"> (Educação)</t>
    </r>
  </si>
  <si>
    <r>
      <t>DAS-03 - Chefe do Setor de Informatica</t>
    </r>
    <r>
      <rPr>
        <sz val="11"/>
        <color rgb="FFFF0000"/>
        <rFont val="Arial"/>
        <family val="2"/>
      </rPr>
      <t xml:space="preserve">  (Educação)</t>
    </r>
  </si>
  <si>
    <r>
      <t xml:space="preserve">DAS-04 - Diretor de Convenios </t>
    </r>
    <r>
      <rPr>
        <sz val="11"/>
        <color rgb="FFFF0000"/>
        <rFont val="Arial"/>
        <family val="2"/>
      </rPr>
      <t xml:space="preserve"> (Educação)</t>
    </r>
  </si>
  <si>
    <t>XXXXXX</t>
  </si>
  <si>
    <t>00096</t>
  </si>
  <si>
    <t>00097</t>
  </si>
  <si>
    <t>00047</t>
  </si>
  <si>
    <t>CÓDIGO</t>
  </si>
  <si>
    <t>VALOR</t>
  </si>
  <si>
    <t>CARGO</t>
  </si>
  <si>
    <t>TABELA COMISSIONADOS DA SECRETARIA DE  EDUCAÇÃO</t>
  </si>
  <si>
    <t>anti</t>
  </si>
  <si>
    <t>...Reposição, aos Servidores Públicos Municipais .. em OUTUBRO + 1,67%</t>
  </si>
  <si>
    <t>00128</t>
  </si>
  <si>
    <t xml:space="preserve">Coordenador do Setor de Arrecadação </t>
  </si>
  <si>
    <t>TABELA ATUALIZADA PELA  LC Nº 056/2012 /de 14 de março de 2012</t>
  </si>
  <si>
    <r>
      <t xml:space="preserve">DAS-02   Encarregado de Fanfarra </t>
    </r>
    <r>
      <rPr>
        <sz val="11"/>
        <color rgb="FFFF0000"/>
        <rFont val="Arial"/>
        <family val="2"/>
      </rPr>
      <t xml:space="preserve"> (Educação)</t>
    </r>
  </si>
  <si>
    <r>
      <t>DAS-03   Chefe do Setor de Informatica</t>
    </r>
    <r>
      <rPr>
        <sz val="11"/>
        <color rgb="FFFF0000"/>
        <rFont val="Arial"/>
        <family val="2"/>
      </rPr>
      <t xml:space="preserve">  (Educação)</t>
    </r>
  </si>
  <si>
    <t>...Reposição, aos Servidores Públicos Municipais .. em Março + 0,83%</t>
  </si>
  <si>
    <t>TABELA ATUALIZADA PELA  LC Nº 064/2014 - de 14 de março de 2014</t>
  </si>
  <si>
    <t>ANEXO DECRETO 017/2014 - DE 11 DE MARÇO DE 2014</t>
  </si>
  <si>
    <t>Anexo I do Decreto Mun. Nº 017/2014 de 11/03/2014 - Reposição de 0,83% em MARÇO/2014</t>
  </si>
  <si>
    <t>ANEXO II - LC 049/2010</t>
  </si>
  <si>
    <t>QUADRO DEMONSTRATIVO DOS CARGOS COMISSIONADOS E FUNÇÕES GRATIFICADAS (FG) DE TODAS AS SECRETARIAS</t>
  </si>
  <si>
    <t>“É o cargo público de livre provimento e exoneração de servidores”</t>
  </si>
  <si>
    <t>00187</t>
  </si>
  <si>
    <t xml:space="preserve">Diretor da Ouvidoria Municipal </t>
  </si>
  <si>
    <t>Anexo I do Decreto Mun. Nº 017/2014 de 11/03/2014 - Reposição de 0,83% em Abril/2014</t>
  </si>
  <si>
    <t>...Reposição, aos Servidores Públicos Municipais .. em ABRIL + 0,83%</t>
  </si>
  <si>
    <t>...Reposição, aos Servidores Públicos Municipais .. em MAIO + 0,83%</t>
  </si>
  <si>
    <t>Anexo I do Decreto Mun. Nº 017/2014 de 11/03/2014 - Reposição de 0,83% em MAIO/2014</t>
  </si>
  <si>
    <t>Anexo I do Decreto Mun. Nº 017/2014 de 11/03/2014 - Reposição de 0,83% em JUNHO/2014</t>
  </si>
  <si>
    <t>...Reposição, aos Servidores Públicos Municipais .. em JUNHO + 0,83%</t>
  </si>
  <si>
    <t>...Reposição, aos Servidores Públicos Municipais .. em JULHO + 0,83%</t>
  </si>
  <si>
    <t>Anexo I do Decreto Mun. Nº 017/2014 de 11/03/2014 - Reposição de 0,83% em JULHO/2014</t>
  </si>
  <si>
    <t>...Reposição, aos Servidores Públicos Municipais .. em AGOSTO + 0,83%</t>
  </si>
  <si>
    <t>Anexo I do Decreto Mun. Nº 017/2014 de 11/03/2014 - Reposição de 0,83% em Agosto/2014</t>
  </si>
  <si>
    <t>...Reposição, aos Servidores Públicos Municipais .. em Setembro + 0,83%</t>
  </si>
  <si>
    <t>Anexo I do Decreto Mun. Nº 017/2014 de 11/03/2014 - Reposição de 0,83% em Setembro/2014</t>
  </si>
  <si>
    <t>...Reposição, aos Servidores Públicos Municipais .. em OUTUBRO + 0,83%</t>
  </si>
  <si>
    <t>Anexo I do Decreto Mun. Nº 017/2014 de 11/03/2014 - Reposição de 0,83% em OUTUBRO/2014</t>
  </si>
  <si>
    <t>...Reposição, aos Servidores Públ. Municipais .. em NOVEMBRO + 0,83%</t>
  </si>
  <si>
    <t>Anexo I do Decreto Mun. Nº 017/2014 de 11/03/2014 - Reposição de 0,83% em NOVEMBRO/2014</t>
  </si>
  <si>
    <t>...Reposição, aos Servidores Públ. Municipais .. em DEZEMBRO + 0,83%</t>
  </si>
  <si>
    <t>Anexo I do Decreto Mun. Nº 017/2014 de 11/03/2014 - Reposição de 0,83% em DEZEMBRO/2014</t>
  </si>
  <si>
    <t>DAS 2b</t>
  </si>
  <si>
    <t>00200</t>
  </si>
  <si>
    <t>SEC. ADJUNTO MUN. DE SAUDE</t>
  </si>
  <si>
    <t xml:space="preserve">Atualizada em 6,23% (a partir de março) - conforme Lei Comp. 076/2015  de 27/02/2015 </t>
  </si>
  <si>
    <t>TABELA COMISSIONADOS DA SEC. DE  EDUCAÇÃO</t>
  </si>
  <si>
    <t>00202</t>
  </si>
  <si>
    <t>Diretor do Dep. de Manutenção da Frotas de Maquinas e Veículos</t>
  </si>
  <si>
    <t>Atualizada em 6,58% (a partir de março de 2017) - conforme Lei Comp. 1431/2017 de 03/03/2017</t>
  </si>
  <si>
    <t>0203</t>
  </si>
  <si>
    <t>DIRETOR DE VIGILANCIA EM SAUDE</t>
  </si>
  <si>
    <t>DIRETOR DO DEPARTAMENTO DE LICITAÇÃO</t>
  </si>
  <si>
    <t>00204</t>
  </si>
  <si>
    <t>Atualizada em 2,09% (a partir de março de 2018) - conforme Lei Comp. 1481/2018 em 15/03/2018</t>
  </si>
  <si>
    <t>Atualizada em 3,75% (a partir de março) - conforme Lei 1527/2019 de 13/03/2019</t>
  </si>
  <si>
    <t>Atualizada em 4,48% (a partir de março) - conforme Lei 1575/2020 de 11/03/2020</t>
  </si>
  <si>
    <t>00203</t>
  </si>
  <si>
    <t>Atualizada em 6,23% (a partir de março) - conforme Lei Comp. 1481/2018  de 15/03/2018</t>
  </si>
  <si>
    <t>Atualizada em 4,56% (a partir de junho) - conforme Lei 1609/2021 de 17/06/2021</t>
  </si>
  <si>
    <t>00209</t>
  </si>
  <si>
    <t>DAS 9</t>
  </si>
  <si>
    <t>Assistente juridico</t>
  </si>
  <si>
    <t>00207</t>
  </si>
  <si>
    <t>THALLES FELIPE VIEIRA LOPES MARTINS</t>
  </si>
  <si>
    <t>OZEAS PONDÉ DIAS</t>
  </si>
  <si>
    <t>JULIANA ARRUDA ROSA DE LIMA</t>
  </si>
  <si>
    <t>DANIEL GUIMARAES BORGES</t>
  </si>
  <si>
    <t>ROGERIO ALVES ARCOVERDE</t>
  </si>
  <si>
    <t>EVANDRO LUIZ ALVES DE ARAUJO</t>
  </si>
  <si>
    <t>ROSANE PEREIRA DE ARAÚJO ROSA NASCIMENTO</t>
  </si>
  <si>
    <t>VALDIR CIOMAR MARTINI</t>
  </si>
  <si>
    <t>FATIMA MARTINI</t>
  </si>
  <si>
    <t>Gestor Financeiro Municipal</t>
  </si>
  <si>
    <t>ADMILSON SILVA CORREIA</t>
  </si>
  <si>
    <t>LISSIANE ANDRADE  SOUZA</t>
  </si>
  <si>
    <t>NAIRDA AMARAL DE ARAUJO</t>
  </si>
  <si>
    <t>DÉBORA DOS ANJOS VILELA</t>
  </si>
  <si>
    <t>LUANE RIBEIRO GONÇALVES</t>
  </si>
  <si>
    <t>JULIANA MACEDO KANEKO</t>
  </si>
  <si>
    <t>EVANILDE SOARES VILELA</t>
  </si>
  <si>
    <t>ELEUSA FERREIRA SOUZA</t>
  </si>
  <si>
    <t>PAULO ACTIS CÉZAR</t>
  </si>
  <si>
    <t>GUTEMBERG AMARO FERREIRA FILHO</t>
  </si>
  <si>
    <t>SAMIRA DOURADO FEITOSA SOUZA</t>
  </si>
  <si>
    <t>SHEILA PEREIRA DA SILVA</t>
  </si>
  <si>
    <t>Diretora do setor de Arrecadação</t>
  </si>
  <si>
    <t>LUCIANA  BARBOSA GOMES</t>
  </si>
  <si>
    <t>RICARDO SILVA CÉSAR</t>
  </si>
  <si>
    <t>ISISMAYRA GONÇALVES MENDES</t>
  </si>
  <si>
    <t>Coord.de Dep Adm( saude e adm)</t>
  </si>
  <si>
    <t>JANAINA RITA DE SOUZA/ MARIA TEREZA CARVALHO</t>
  </si>
  <si>
    <t>IVAN ABREU LOPES</t>
  </si>
  <si>
    <t>Cood.de.Dep Ate.Emergencial</t>
  </si>
  <si>
    <t>KAMILLA DA CONCEIÇÃO</t>
  </si>
  <si>
    <t>Cood.Geral.Ass.Social</t>
  </si>
  <si>
    <t>SELMA ALVES RIBEIRO PEREIRA</t>
  </si>
  <si>
    <t>BRUNO ALVES PAIVA</t>
  </si>
  <si>
    <t>Coord.do Setor de Licitação</t>
  </si>
  <si>
    <t>JOELMA CRISTINA DOS SANTOS OLIVEIRA</t>
  </si>
  <si>
    <t>LUIZ DOS SANTOS</t>
  </si>
  <si>
    <t>MARIA HELOISA LOPES</t>
  </si>
  <si>
    <t>LUCAS DA SILVA CARVALHO</t>
  </si>
  <si>
    <t>GIOVANNA SILVA SOUZA MARTINS</t>
  </si>
  <si>
    <t>JAQUELINE MOREIRA MACHADO</t>
  </si>
  <si>
    <t>ANTHONY AUGUSTO C. DOURADO/ JAQUELINE PEREIRA BARBOSA</t>
  </si>
  <si>
    <t>IRANY VICENTE DA SILVA/ ADMAIR DE OLIVEIRA JUNIOR/ RENATO GUIMARAES</t>
  </si>
  <si>
    <t>LORRAYNE ALMEIDA DE SOUZA</t>
  </si>
  <si>
    <t>MARIA APARECIDA SOUZA DE GUIMARAES</t>
  </si>
  <si>
    <t>ADMILSON DA CRUZ</t>
  </si>
  <si>
    <t>Conforme Lei Complementar 101/2021 de 08/03/2021  - Fixa subsídios Prefeito, Vice Prefeito e Secretários</t>
  </si>
  <si>
    <t>Em 11% da Lei complementar 1.654/2022 de 19/01/2022</t>
  </si>
  <si>
    <t xml:space="preserve">JANAINA RITA </t>
  </si>
  <si>
    <t>Coordenador Dep.Administrativo</t>
  </si>
  <si>
    <t>LUCIANA MOREIRA DE OLIVEIRA</t>
  </si>
  <si>
    <t>DIRETOR DO SISTEMA DE CONTROLE INTERNO DAS 03</t>
  </si>
  <si>
    <t>IRANY VICENTE DA SILVA/ ADEMAIR DE OLIVEIRA JUNIOR/ RENATO GUIMARAES</t>
  </si>
  <si>
    <t>ADERBAL TEIXEIRA DA SILVA</t>
  </si>
  <si>
    <t>JOSE VICTOR CORREA</t>
  </si>
  <si>
    <t>SANDRO NOVAIS</t>
  </si>
  <si>
    <t>EVANDRO LUIZ</t>
  </si>
  <si>
    <t>OZÉAS PONDÉ</t>
  </si>
  <si>
    <t>CARLOS VILELA</t>
  </si>
  <si>
    <t>LUCAS DA SILVA CARVALHO/STEFANY MORAES/ RAYANNE CAVALCANTE</t>
  </si>
  <si>
    <t>JOILSON NUNES/ EDUARDO CARVALHO//SILVANDIRA/NAILTON/MARCO EDUARDO/EMILLY/SIMONE/EDILSON</t>
  </si>
  <si>
    <t>ADMILSON DA CRUZ/IVO FERREIRA</t>
  </si>
  <si>
    <t>Maria Tereza Carvalho/ Luis Eduardo</t>
  </si>
  <si>
    <t>00219</t>
  </si>
  <si>
    <t>Coordenador Administrativo</t>
  </si>
  <si>
    <t xml:space="preserve">Joelma cristina/ Lana Beatriz </t>
  </si>
  <si>
    <t>Coorde.de seção Dameg</t>
  </si>
  <si>
    <t>Representante Governamental</t>
  </si>
  <si>
    <t>Fernando Roberto Follman</t>
  </si>
  <si>
    <t>00220</t>
  </si>
  <si>
    <t>Diretor De Patrimonio</t>
  </si>
  <si>
    <t>DIRETOR DA CASA LAR</t>
  </si>
  <si>
    <t>Coorde.Residente Casa Lar</t>
  </si>
  <si>
    <t>Assessor de Gabinete</t>
  </si>
  <si>
    <t>Coorde.intermediario de seção</t>
  </si>
  <si>
    <t xml:space="preserve">EDINALVA SOUZA LOPES </t>
  </si>
  <si>
    <t>D</t>
  </si>
  <si>
    <t>DAS 8</t>
  </si>
  <si>
    <t>Orientar em Vigilancia em Saude</t>
  </si>
  <si>
    <t>00212</t>
  </si>
  <si>
    <t>00223</t>
  </si>
  <si>
    <t>C.SISTEMA DE INSPEÇÃO-SIM</t>
  </si>
  <si>
    <t>00225</t>
  </si>
  <si>
    <t>COORD.GOVERNAMENTAL EM BRASILIA</t>
  </si>
  <si>
    <t>00222</t>
  </si>
  <si>
    <t>Coorde,de Nutrição</t>
  </si>
  <si>
    <t>COORD.DEP. DE COMPRAS</t>
  </si>
  <si>
    <t>MARCELA MUNARRETTO</t>
  </si>
  <si>
    <t>ALCIONE DE OLIVEIRA</t>
  </si>
  <si>
    <t>WANDERSON DE OLIVEIRA</t>
  </si>
  <si>
    <t>LADAYNE ALVES NASCIMENTO</t>
  </si>
  <si>
    <t>LORRAYNE ALMEIDA DE SOUZA/ TAHYANARA OLIVEIRA DIAS</t>
  </si>
  <si>
    <t>GILSON OLIVEIRA DANTE</t>
  </si>
  <si>
    <t>JEFFERSON RODRIGUES DA SILVA</t>
  </si>
  <si>
    <t>0200</t>
  </si>
  <si>
    <t>00205</t>
  </si>
  <si>
    <t>EVELIN  BARBOSA</t>
  </si>
  <si>
    <t>LADYANE ALVES NASCIMENTO</t>
  </si>
  <si>
    <t>IRANY VICENTE/ ADEMAIR  JUNIOR/ RENATO GUIMARAES</t>
  </si>
  <si>
    <t xml:space="preserve">LORRAYNE / TAHYANARA </t>
  </si>
  <si>
    <t>ANTHONY / JAQUELINE PEREIRA BARBOSA</t>
  </si>
  <si>
    <t>FERNANDO FOLLMAN</t>
  </si>
  <si>
    <t>Diretor do setor de Arrecadação</t>
  </si>
  <si>
    <t>Coordenador de Nutrição</t>
  </si>
  <si>
    <t>Coord.Geral.Ass.Social</t>
  </si>
  <si>
    <t>Coord. Intermediario de seção</t>
  </si>
  <si>
    <t>Coord. de seção Dameg</t>
  </si>
  <si>
    <t>Coord. De Dep. Atend. Emergencial</t>
  </si>
  <si>
    <t>Coord. Residente Casa Lar</t>
  </si>
  <si>
    <t>Atualizada em 5,93% (a partir de janeiro) - conforme Lei 1735/2023  de 18/01/2023</t>
  </si>
  <si>
    <t xml:space="preserve">EVELIN BARBOS/PABLO </t>
  </si>
  <si>
    <t>00221</t>
  </si>
  <si>
    <t>MARIA HELOISA LOBO</t>
  </si>
  <si>
    <t>/STEFANY MORAES/ RAYANNE CAVALCANTE</t>
  </si>
  <si>
    <t>Maria Tereza Carvalho</t>
  </si>
  <si>
    <t>KAMILLA DA CONCEIÇÃO/Luciana Fontoura</t>
  </si>
  <si>
    <t>LUCIANA MORAES DE OLIVEIRA</t>
  </si>
  <si>
    <t>IVO FERREIRA</t>
  </si>
  <si>
    <t>SINVAL VILELA</t>
  </si>
  <si>
    <t xml:space="preserve">THIAGO COSTA </t>
  </si>
  <si>
    <t>/JAYNE BORGES</t>
  </si>
  <si>
    <t>/WILTON CAVALCANTE</t>
  </si>
  <si>
    <t>JOILSON/SILVANDIRA/NAITON/EMILLY/SIMONE/EDILSON</t>
  </si>
  <si>
    <t>00218</t>
  </si>
  <si>
    <t>00234</t>
  </si>
  <si>
    <t>Engenheiro Civil</t>
  </si>
  <si>
    <t>ADÃO ALVES CAMARGO</t>
  </si>
  <si>
    <t>JOILSON NUNES/ EDUARDO CARVALHO//SILVANDIRA/NAILTON/EMILLY/SIMONE/EDILSON</t>
  </si>
  <si>
    <t>Atualizada em 5% (a partir de fevereiro) - conforme Lei 1803/2024  de 08/02/2024</t>
  </si>
  <si>
    <t>Luciana Fontoura</t>
  </si>
  <si>
    <t>MARIA HELOISA LOBO/GILSON DANTE</t>
  </si>
  <si>
    <t>SOLON GUIMARÃES</t>
  </si>
  <si>
    <t>EVELIN /Thayná</t>
  </si>
  <si>
    <t>Fábio Trindade</t>
  </si>
  <si>
    <t>Pablo Dickson</t>
  </si>
  <si>
    <t>Janaína Carvalho</t>
  </si>
  <si>
    <t>Débora dos Anjos</t>
  </si>
  <si>
    <t>Luís Eduardo</t>
  </si>
  <si>
    <t>JOILSON/SILVANDIRA/NAITON/EMILLY/SIMONE/EDILSON/MARIANA/SEGILLA/LAURO</t>
  </si>
  <si>
    <t>IVO</t>
  </si>
  <si>
    <t>Luís Fernando</t>
  </si>
  <si>
    <t>Jayne Barros</t>
  </si>
  <si>
    <t>Silvania Pires</t>
  </si>
  <si>
    <t>STEFANY MORAES/Wilton Cavalcante</t>
  </si>
  <si>
    <t>Paulo Miranda</t>
  </si>
  <si>
    <t>Aleph Nunes Almeida</t>
  </si>
  <si>
    <t>Lana Beatriz</t>
  </si>
  <si>
    <t>Rogério Arcoverde</t>
  </si>
  <si>
    <t>Ozéas Pondé</t>
  </si>
  <si>
    <t>Juliana Arruda</t>
  </si>
  <si>
    <t>Admilson Correia</t>
  </si>
  <si>
    <t>Lissiane Andrade</t>
  </si>
  <si>
    <t>Fernando Follman</t>
  </si>
  <si>
    <t>Thiago Costa</t>
  </si>
  <si>
    <t>Juliana Kaneko</t>
  </si>
  <si>
    <t>Evanilde Vilela</t>
  </si>
  <si>
    <t>Maria Heloísa</t>
  </si>
  <si>
    <t>Solon Guimarães</t>
  </si>
  <si>
    <t>Isismayara</t>
  </si>
  <si>
    <t>Ladyane</t>
  </si>
  <si>
    <t>Ivan Abreu</t>
  </si>
  <si>
    <t>Marcela Munaretto</t>
  </si>
  <si>
    <t>Luciana Moraes</t>
  </si>
  <si>
    <t>Bruno paiva</t>
  </si>
  <si>
    <t>Alcione de Oliveira</t>
  </si>
  <si>
    <t>Luiz dos Santos</t>
  </si>
  <si>
    <t>Giovanna Martins</t>
  </si>
  <si>
    <t>Jaqueline Moreira</t>
  </si>
  <si>
    <t>Ivo</t>
  </si>
  <si>
    <t>Lorraynne / Tahynara</t>
  </si>
  <si>
    <t>Sandro Novais</t>
  </si>
  <si>
    <t>Adão Carmago</t>
  </si>
  <si>
    <t>Evandro Luiz</t>
  </si>
  <si>
    <t>Atualizada em 4,83% (a partir de Janeiro) - conforme Lei 1853/2025 de 22/01/2025</t>
  </si>
  <si>
    <t>SILVANIA PIRES</t>
  </si>
  <si>
    <t>Jessica Almeida de Souza</t>
  </si>
  <si>
    <t>Coordenador Dep.Administrativo saude</t>
  </si>
  <si>
    <t xml:space="preserve"> </t>
  </si>
  <si>
    <t>VR + FG (50%)</t>
  </si>
  <si>
    <t>Wilton Cavalcante/Rayanne</t>
  </si>
  <si>
    <t>Coordenador Administrativo ADM</t>
  </si>
  <si>
    <t>emily/</t>
  </si>
  <si>
    <t xml:space="preserve">Evelin </t>
  </si>
  <si>
    <t>William dos Santos/Ademair Junior/Renato Guimaraes</t>
  </si>
  <si>
    <t>Silvandira/Nailton/Mariana/Segilla/Juliana Ingrid/Jayne Borges/Erlan da silva</t>
  </si>
  <si>
    <t>00224</t>
  </si>
  <si>
    <t>JEFFERSON RODRIGUES</t>
  </si>
  <si>
    <t>ANTONIO DIAS</t>
  </si>
  <si>
    <t>JOSE VICTOR</t>
  </si>
  <si>
    <t>00862</t>
  </si>
  <si>
    <t>Secretairo Adjunto Secretaria de Administração</t>
  </si>
  <si>
    <t>PAULO CEZAR</t>
  </si>
  <si>
    <t>DAS 2B</t>
  </si>
  <si>
    <t>00863</t>
  </si>
  <si>
    <t>Secretario Adjunto Secretario de Obras</t>
  </si>
  <si>
    <t>UKARISTON VILELA</t>
  </si>
  <si>
    <t>DAS 03</t>
  </si>
  <si>
    <r>
      <t xml:space="preserve">DAS-04 -Coordnador  Convenios </t>
    </r>
    <r>
      <rPr>
        <sz val="11"/>
        <color rgb="FFFF0000"/>
        <rFont val="Arial"/>
        <family val="2"/>
      </rPr>
      <t xml:space="preserve"> (administração) conforme lei 132/2023</t>
    </r>
  </si>
  <si>
    <t>DIRETOR GERAL DE ESPORTE E LAZER DAS 03</t>
  </si>
  <si>
    <t>Ricardo Cesar</t>
  </si>
  <si>
    <t>DIRETOR DO DEPARTAMENTO DE CONVENIO</t>
  </si>
  <si>
    <t>EDINALVA</t>
  </si>
  <si>
    <t>00864</t>
  </si>
  <si>
    <t xml:space="preserve"> Jaqueline Barbosa/MAYARA</t>
  </si>
  <si>
    <t>Isabella de Carvalho Tavares/Geovanna Aparecida</t>
  </si>
  <si>
    <t>Joelma Cristina</t>
  </si>
  <si>
    <r>
      <t>Cargos Comissionados e FG'</t>
    </r>
    <r>
      <rPr>
        <b/>
        <vertAlign val="superscript"/>
        <sz val="14"/>
        <color theme="1"/>
        <rFont val="Arial"/>
        <family val="2"/>
      </rPr>
      <t>s</t>
    </r>
  </si>
  <si>
    <t>ao</t>
  </si>
  <si>
    <t>Atualizada em 5% (a partir de Fevereiro) - conforme Lei Municipal n°. 1.926, de 02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</si>
</sst>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i/>
      <vertAlign val="superscript"/>
      <sz val="14"/>
      <color theme="1"/>
      <name val="Arial"/>
      <family val="2"/>
    </font>
    <font>
      <sz val="6"/>
      <color rgb="FFFF0000"/>
      <name val="Algerian"/>
      <family val="5"/>
    </font>
    <font>
      <sz val="6"/>
      <color rgb="FF7030A0"/>
      <name val="Arial"/>
      <family val="2"/>
    </font>
    <font>
      <b/>
      <sz val="6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5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b/>
      <sz val="16"/>
      <color theme="2" tint="-0.249977111117893"/>
      <name val="Arial"/>
      <family val="2"/>
    </font>
    <font>
      <sz val="7"/>
      <color theme="2" tint="-0.249977111117893"/>
      <name val="Calibri"/>
      <family val="2"/>
      <scheme val="minor"/>
    </font>
    <font>
      <sz val="6"/>
      <color theme="2" tint="-0.249977111117893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Times New Roman"/>
      <family val="1"/>
    </font>
    <font>
      <sz val="14"/>
      <color theme="0" tint="-0.14999847407452621"/>
      <name val="Times New Roman"/>
      <family val="1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7"/>
      <color theme="0" tint="-0.14999847407452621"/>
      <name val="Calibri"/>
      <family val="2"/>
      <scheme val="minor"/>
    </font>
    <font>
      <sz val="6"/>
      <color theme="0" tint="-0.14999847407452621"/>
      <name val="Arial"/>
      <family val="2"/>
    </font>
    <font>
      <sz val="8"/>
      <color theme="2" tint="-0.249977111117893"/>
      <name val="Arial"/>
      <family val="2"/>
    </font>
    <font>
      <b/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0" xfId="0" applyFont="1"/>
    <xf numFmtId="43" fontId="2" fillId="0" borderId="7" xfId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/>
    <xf numFmtId="0" fontId="5" fillId="0" borderId="7" xfId="0" applyFont="1" applyBorder="1" applyAlignment="1">
      <alignment horizontal="left" wrapText="1"/>
    </xf>
    <xf numFmtId="43" fontId="8" fillId="0" borderId="10" xfId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3" fontId="8" fillId="0" borderId="11" xfId="1" applyFont="1" applyBorder="1" applyAlignment="1">
      <alignment horizontal="center" wrapText="1"/>
    </xf>
    <xf numFmtId="43" fontId="8" fillId="0" borderId="12" xfId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11" fillId="2" borderId="13" xfId="0" applyFont="1" applyFill="1" applyBorder="1" applyAlignment="1">
      <alignment horizontal="center"/>
    </xf>
    <xf numFmtId="43" fontId="14" fillId="0" borderId="11" xfId="1" applyFont="1" applyBorder="1" applyAlignment="1">
      <alignment horizontal="center" wrapText="1"/>
    </xf>
    <xf numFmtId="43" fontId="15" fillId="0" borderId="11" xfId="1" applyFont="1" applyBorder="1" applyAlignment="1">
      <alignment horizontal="center" wrapText="1"/>
    </xf>
    <xf numFmtId="43" fontId="16" fillId="0" borderId="11" xfId="1" applyFont="1" applyBorder="1" applyAlignment="1">
      <alignment horizontal="center" wrapText="1"/>
    </xf>
    <xf numFmtId="0" fontId="19" fillId="0" borderId="17" xfId="0" applyFont="1" applyBorder="1" applyAlignment="1">
      <alignment horizontal="center" vertical="center"/>
    </xf>
    <xf numFmtId="43" fontId="0" fillId="0" borderId="0" xfId="1" applyFont="1"/>
    <xf numFmtId="0" fontId="18" fillId="0" borderId="15" xfId="0" applyFont="1" applyBorder="1" applyAlignment="1">
      <alignment wrapText="1"/>
    </xf>
    <xf numFmtId="0" fontId="0" fillId="0" borderId="16" xfId="0" applyBorder="1"/>
    <xf numFmtId="0" fontId="20" fillId="0" borderId="16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wrapText="1"/>
    </xf>
    <xf numFmtId="43" fontId="11" fillId="0" borderId="16" xfId="1" applyFont="1" applyBorder="1"/>
    <xf numFmtId="0" fontId="22" fillId="0" borderId="0" xfId="0" applyFont="1" applyAlignment="1">
      <alignment horizontal="center"/>
    </xf>
    <xf numFmtId="10" fontId="17" fillId="3" borderId="0" xfId="0" applyNumberFormat="1" applyFont="1" applyFill="1"/>
    <xf numFmtId="43" fontId="24" fillId="0" borderId="0" xfId="0" applyNumberFormat="1" applyFont="1"/>
    <xf numFmtId="0" fontId="0" fillId="0" borderId="10" xfId="0" applyBorder="1"/>
    <xf numFmtId="0" fontId="20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wrapText="1"/>
    </xf>
    <xf numFmtId="0" fontId="19" fillId="0" borderId="14" xfId="0" applyFont="1" applyBorder="1" applyAlignment="1">
      <alignment horizontal="center" vertical="center"/>
    </xf>
    <xf numFmtId="43" fontId="11" fillId="0" borderId="11" xfId="1" applyFont="1" applyBorder="1"/>
    <xf numFmtId="49" fontId="5" fillId="0" borderId="20" xfId="0" applyNumberFormat="1" applyFont="1" applyBorder="1" applyAlignment="1">
      <alignment horizontal="center" wrapText="1"/>
    </xf>
    <xf numFmtId="0" fontId="18" fillId="0" borderId="21" xfId="0" applyFont="1" applyBorder="1" applyAlignment="1">
      <alignment wrapText="1"/>
    </xf>
    <xf numFmtId="0" fontId="19" fillId="0" borderId="22" xfId="0" applyFont="1" applyBorder="1" applyAlignment="1">
      <alignment horizontal="center" vertical="center"/>
    </xf>
    <xf numFmtId="10" fontId="24" fillId="0" borderId="0" xfId="0" applyNumberFormat="1" applyFont="1"/>
    <xf numFmtId="43" fontId="24" fillId="3" borderId="0" xfId="1" applyFont="1" applyFill="1"/>
    <xf numFmtId="0" fontId="23" fillId="2" borderId="0" xfId="0" applyFont="1" applyFill="1"/>
    <xf numFmtId="0" fontId="24" fillId="0" borderId="0" xfId="0" applyFont="1" applyAlignment="1">
      <alignment horizontal="center"/>
    </xf>
    <xf numFmtId="43" fontId="8" fillId="0" borderId="23" xfId="1" applyFont="1" applyBorder="1" applyAlignment="1">
      <alignment horizontal="center" wrapText="1"/>
    </xf>
    <xf numFmtId="43" fontId="8" fillId="0" borderId="24" xfId="1" applyFont="1" applyBorder="1" applyAlignment="1">
      <alignment horizontal="center" wrapText="1"/>
    </xf>
    <xf numFmtId="43" fontId="8" fillId="0" borderId="0" xfId="1" applyFont="1" applyBorder="1" applyAlignment="1">
      <alignment horizontal="center" wrapText="1"/>
    </xf>
    <xf numFmtId="43" fontId="8" fillId="3" borderId="0" xfId="1" applyFont="1" applyFill="1" applyBorder="1" applyAlignment="1">
      <alignment horizontal="center" wrapText="1"/>
    </xf>
    <xf numFmtId="43" fontId="23" fillId="0" borderId="11" xfId="1" applyFont="1" applyBorder="1"/>
    <xf numFmtId="0" fontId="5" fillId="3" borderId="7" xfId="0" applyFont="1" applyFill="1" applyBorder="1" applyAlignment="1">
      <alignment wrapText="1"/>
    </xf>
    <xf numFmtId="0" fontId="23" fillId="2" borderId="13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 wrapText="1"/>
    </xf>
    <xf numFmtId="43" fontId="8" fillId="0" borderId="25" xfId="1" applyFont="1" applyBorder="1" applyAlignment="1">
      <alignment horizontal="center" wrapText="1"/>
    </xf>
    <xf numFmtId="43" fontId="2" fillId="0" borderId="4" xfId="1" applyFont="1" applyBorder="1" applyAlignment="1">
      <alignment horizontal="center" wrapText="1"/>
    </xf>
    <xf numFmtId="0" fontId="23" fillId="2" borderId="9" xfId="0" applyFont="1" applyFill="1" applyBorder="1"/>
    <xf numFmtId="0" fontId="23" fillId="2" borderId="3" xfId="0" applyFont="1" applyFill="1" applyBorder="1"/>
    <xf numFmtId="0" fontId="23" fillId="2" borderId="2" xfId="0" applyFont="1" applyFill="1" applyBorder="1"/>
    <xf numFmtId="49" fontId="5" fillId="0" borderId="15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43" fontId="2" fillId="0" borderId="10" xfId="1" applyFont="1" applyBorder="1" applyAlignment="1">
      <alignment horizontal="center" wrapText="1"/>
    </xf>
    <xf numFmtId="49" fontId="5" fillId="0" borderId="19" xfId="0" applyNumberFormat="1" applyFont="1" applyBorder="1" applyAlignment="1">
      <alignment horizontal="center" wrapText="1"/>
    </xf>
    <xf numFmtId="43" fontId="2" fillId="0" borderId="11" xfId="1" applyFont="1" applyBorder="1" applyAlignment="1">
      <alignment horizontal="center" wrapText="1"/>
    </xf>
    <xf numFmtId="43" fontId="2" fillId="0" borderId="12" xfId="1" applyFont="1" applyBorder="1" applyAlignment="1">
      <alignment horizontal="center" wrapText="1"/>
    </xf>
    <xf numFmtId="0" fontId="26" fillId="2" borderId="0" xfId="0" applyFont="1" applyFill="1"/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3" fillId="3" borderId="0" xfId="0" applyFont="1" applyFill="1" applyAlignment="1">
      <alignment horizontal="center"/>
    </xf>
    <xf numFmtId="0" fontId="31" fillId="0" borderId="0" xfId="0" applyFont="1"/>
    <xf numFmtId="0" fontId="31" fillId="0" borderId="1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43" fontId="35" fillId="0" borderId="10" xfId="1" applyFont="1" applyBorder="1" applyAlignment="1">
      <alignment horizontal="center" wrapText="1"/>
    </xf>
    <xf numFmtId="43" fontId="36" fillId="0" borderId="2" xfId="1" applyFont="1" applyBorder="1" applyAlignment="1">
      <alignment horizontal="center" wrapText="1"/>
    </xf>
    <xf numFmtId="43" fontId="36" fillId="0" borderId="10" xfId="1" applyFont="1" applyBorder="1" applyAlignment="1">
      <alignment horizontal="center" wrapText="1"/>
    </xf>
    <xf numFmtId="43" fontId="36" fillId="0" borderId="11" xfId="1" applyFont="1" applyBorder="1" applyAlignment="1">
      <alignment horizontal="center" wrapText="1"/>
    </xf>
    <xf numFmtId="43" fontId="36" fillId="0" borderId="12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37" fillId="0" borderId="13" xfId="0" applyFont="1" applyBorder="1" applyAlignment="1">
      <alignment horizontal="justify" vertical="center"/>
    </xf>
    <xf numFmtId="43" fontId="35" fillId="0" borderId="24" xfId="1" applyFont="1" applyBorder="1" applyAlignment="1">
      <alignment horizontal="center" wrapText="1"/>
    </xf>
    <xf numFmtId="43" fontId="35" fillId="0" borderId="0" xfId="1" applyFont="1" applyBorder="1" applyAlignment="1">
      <alignment horizontal="center" wrapText="1"/>
    </xf>
    <xf numFmtId="43" fontId="35" fillId="0" borderId="13" xfId="1" applyFont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0" borderId="26" xfId="1" applyFont="1" applyBorder="1" applyAlignment="1">
      <alignment horizontal="center" wrapText="1"/>
    </xf>
    <xf numFmtId="43" fontId="36" fillId="0" borderId="0" xfId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3" fillId="2" borderId="0" xfId="0" applyFont="1" applyFill="1" applyAlignment="1">
      <alignment horizontal="center"/>
    </xf>
    <xf numFmtId="43" fontId="36" fillId="0" borderId="13" xfId="1" applyFont="1" applyBorder="1" applyAlignment="1">
      <alignment horizontal="center" wrapText="1"/>
    </xf>
    <xf numFmtId="0" fontId="23" fillId="3" borderId="0" xfId="0" applyFont="1" applyFill="1" applyAlignment="1">
      <alignment horizontal="center"/>
    </xf>
    <xf numFmtId="49" fontId="5" fillId="0" borderId="26" xfId="0" applyNumberFormat="1" applyFont="1" applyBorder="1" applyAlignment="1">
      <alignment horizontal="center" wrapText="1"/>
    </xf>
    <xf numFmtId="0" fontId="5" fillId="3" borderId="8" xfId="0" applyFont="1" applyFill="1" applyBorder="1" applyAlignment="1">
      <alignment wrapText="1"/>
    </xf>
    <xf numFmtId="0" fontId="40" fillId="0" borderId="13" xfId="0" applyFont="1" applyBorder="1"/>
    <xf numFmtId="0" fontId="42" fillId="0" borderId="0" xfId="0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4" fillId="0" borderId="1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43" fontId="46" fillId="0" borderId="10" xfId="1" applyFont="1" applyBorder="1" applyAlignment="1">
      <alignment horizontal="center" wrapText="1"/>
    </xf>
    <xf numFmtId="43" fontId="46" fillId="0" borderId="30" xfId="1" applyFont="1" applyBorder="1" applyAlignment="1">
      <alignment horizontal="center" wrapText="1"/>
    </xf>
    <xf numFmtId="0" fontId="23" fillId="2" borderId="9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43" fontId="35" fillId="0" borderId="27" xfId="1" applyFont="1" applyBorder="1" applyAlignment="1">
      <alignment horizontal="center" wrapText="1"/>
    </xf>
    <xf numFmtId="43" fontId="35" fillId="0" borderId="28" xfId="1" applyFont="1" applyBorder="1" applyAlignment="1">
      <alignment horizontal="center" wrapText="1"/>
    </xf>
    <xf numFmtId="43" fontId="35" fillId="0" borderId="29" xfId="1" applyFont="1" applyBorder="1" applyAlignment="1">
      <alignment horizontal="center" wrapText="1"/>
    </xf>
    <xf numFmtId="43" fontId="35" fillId="0" borderId="26" xfId="1" applyFont="1" applyBorder="1" applyAlignment="1">
      <alignment horizontal="center" wrapText="1"/>
    </xf>
    <xf numFmtId="0" fontId="39" fillId="2" borderId="9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3" fontId="36" fillId="2" borderId="2" xfId="1" applyFont="1" applyFill="1" applyBorder="1" applyAlignment="1">
      <alignment horizontal="center" wrapText="1"/>
    </xf>
    <xf numFmtId="49" fontId="5" fillId="2" borderId="7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0" fontId="0" fillId="2" borderId="0" xfId="0" applyFill="1"/>
    <xf numFmtId="0" fontId="5" fillId="2" borderId="8" xfId="0" applyFont="1" applyFill="1" applyBorder="1" applyAlignment="1">
      <alignment wrapText="1"/>
    </xf>
    <xf numFmtId="49" fontId="5" fillId="2" borderId="26" xfId="0" applyNumberFormat="1" applyFont="1" applyFill="1" applyBorder="1" applyAlignment="1">
      <alignment horizontal="center" wrapText="1"/>
    </xf>
    <xf numFmtId="0" fontId="40" fillId="2" borderId="13" xfId="0" applyFont="1" applyFill="1" applyBorder="1"/>
    <xf numFmtId="43" fontId="36" fillId="4" borderId="2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4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5" fillId="0" borderId="5" xfId="0" applyFont="1" applyBorder="1" applyAlignment="1">
      <alignment horizontal="left"/>
    </xf>
    <xf numFmtId="43" fontId="46" fillId="0" borderId="10" xfId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43" fontId="36" fillId="0" borderId="2" xfId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43" fontId="36" fillId="4" borderId="2" xfId="1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43" fontId="36" fillId="2" borderId="2" xfId="1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49" fontId="5" fillId="2" borderId="26" xfId="0" applyNumberFormat="1" applyFont="1" applyFill="1" applyBorder="1" applyAlignment="1">
      <alignment horizontal="left" wrapText="1"/>
    </xf>
    <xf numFmtId="0" fontId="40" fillId="2" borderId="13" xfId="0" applyFont="1" applyFill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43" fontId="35" fillId="0" borderId="28" xfId="1" applyFont="1" applyBorder="1" applyAlignment="1">
      <alignment horizontal="left" wrapText="1"/>
    </xf>
    <xf numFmtId="43" fontId="35" fillId="0" borderId="27" xfId="1" applyFont="1" applyBorder="1" applyAlignment="1">
      <alignment horizontal="left" wrapText="1"/>
    </xf>
    <xf numFmtId="43" fontId="35" fillId="0" borderId="26" xfId="1" applyFont="1" applyBorder="1" applyAlignment="1">
      <alignment horizontal="left" wrapText="1"/>
    </xf>
    <xf numFmtId="43" fontId="35" fillId="0" borderId="29" xfId="1" applyFont="1" applyBorder="1" applyAlignment="1">
      <alignment horizontal="left" wrapText="1"/>
    </xf>
    <xf numFmtId="0" fontId="39" fillId="2" borderId="3" xfId="0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43" fontId="46" fillId="0" borderId="30" xfId="1" applyFont="1" applyBorder="1" applyAlignment="1">
      <alignment horizontal="left" wrapText="1"/>
    </xf>
    <xf numFmtId="0" fontId="39" fillId="2" borderId="9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43" fontId="36" fillId="0" borderId="13" xfId="1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19" fillId="0" borderId="14" xfId="0" applyFont="1" applyBorder="1" applyAlignment="1">
      <alignment horizontal="left" vertical="center"/>
    </xf>
    <xf numFmtId="43" fontId="24" fillId="0" borderId="0" xfId="0" applyNumberFormat="1" applyFont="1" applyAlignment="1">
      <alignment horizontal="left"/>
    </xf>
    <xf numFmtId="49" fontId="5" fillId="0" borderId="15" xfId="0" applyNumberFormat="1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9" fillId="0" borderId="17" xfId="0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9" fillId="0" borderId="22" xfId="0" applyFont="1" applyBorder="1" applyAlignment="1">
      <alignment horizontal="left" vertical="center"/>
    </xf>
    <xf numFmtId="0" fontId="23" fillId="2" borderId="9" xfId="0" applyFont="1" applyFill="1" applyBorder="1" applyAlignment="1">
      <alignment horizontal="left"/>
    </xf>
    <xf numFmtId="0" fontId="40" fillId="2" borderId="7" xfId="0" applyFont="1" applyFill="1" applyBorder="1" applyAlignment="1">
      <alignment horizontal="left"/>
    </xf>
    <xf numFmtId="0" fontId="6" fillId="0" borderId="28" xfId="0" applyFont="1" applyBorder="1" applyAlignment="1">
      <alignment horizontal="left" wrapText="1"/>
    </xf>
    <xf numFmtId="0" fontId="44" fillId="0" borderId="6" xfId="0" applyFont="1" applyBorder="1" applyAlignment="1">
      <alignment horizontal="left"/>
    </xf>
    <xf numFmtId="43" fontId="46" fillId="0" borderId="28" xfId="1" applyFont="1" applyBorder="1" applyAlignment="1">
      <alignment horizontal="left" wrapText="1"/>
    </xf>
    <xf numFmtId="43" fontId="46" fillId="0" borderId="0" xfId="1" applyFont="1" applyBorder="1" applyAlignment="1">
      <alignment horizontal="left" wrapText="1"/>
    </xf>
    <xf numFmtId="43" fontId="46" fillId="0" borderId="9" xfId="1" applyFont="1" applyBorder="1" applyAlignment="1">
      <alignment horizontal="left" wrapText="1"/>
    </xf>
    <xf numFmtId="0" fontId="19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26" xfId="0" applyFont="1" applyBorder="1" applyAlignment="1">
      <alignment horizontal="left" wrapText="1"/>
    </xf>
    <xf numFmtId="0" fontId="0" fillId="0" borderId="33" xfId="0" applyBorder="1" applyAlignment="1">
      <alignment horizontal="left"/>
    </xf>
    <xf numFmtId="0" fontId="0" fillId="0" borderId="33" xfId="0" applyBorder="1"/>
    <xf numFmtId="0" fontId="0" fillId="0" borderId="15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2" xfId="0" applyBorder="1"/>
    <xf numFmtId="0" fontId="0" fillId="0" borderId="3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26" xfId="0" applyFont="1" applyFill="1" applyBorder="1" applyAlignment="1">
      <alignment horizontal="left" wrapText="1"/>
    </xf>
    <xf numFmtId="0" fontId="0" fillId="3" borderId="32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37" xfId="0" applyFill="1" applyBorder="1" applyAlignment="1">
      <alignment horizontal="left"/>
    </xf>
    <xf numFmtId="0" fontId="0" fillId="3" borderId="38" xfId="0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5" fillId="3" borderId="8" xfId="0" applyFont="1" applyFill="1" applyBorder="1" applyAlignment="1">
      <alignment horizontal="left" wrapText="1"/>
    </xf>
    <xf numFmtId="49" fontId="5" fillId="3" borderId="26" xfId="0" applyNumberFormat="1" applyFont="1" applyFill="1" applyBorder="1" applyAlignment="1">
      <alignment horizontal="left" wrapText="1"/>
    </xf>
    <xf numFmtId="0" fontId="40" fillId="3" borderId="13" xfId="0" applyFont="1" applyFill="1" applyBorder="1" applyAlignment="1">
      <alignment horizontal="left"/>
    </xf>
    <xf numFmtId="0" fontId="40" fillId="3" borderId="13" xfId="0" applyFont="1" applyFill="1" applyBorder="1" applyAlignment="1">
      <alignment horizontal="left" wrapText="1"/>
    </xf>
    <xf numFmtId="43" fontId="36" fillId="0" borderId="2" xfId="1" applyFont="1" applyBorder="1" applyAlignment="1">
      <alignment wrapText="1"/>
    </xf>
    <xf numFmtId="43" fontId="36" fillId="3" borderId="2" xfId="1" applyFont="1" applyFill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3" fontId="46" fillId="0" borderId="0" xfId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3" fontId="46" fillId="0" borderId="28" xfId="1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43" fontId="36" fillId="3" borderId="2" xfId="1" applyFont="1" applyFill="1" applyBorder="1" applyAlignment="1">
      <alignment horizontal="center" wrapText="1"/>
    </xf>
    <xf numFmtId="49" fontId="5" fillId="3" borderId="7" xfId="0" applyNumberFormat="1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49" fontId="5" fillId="3" borderId="26" xfId="0" applyNumberFormat="1" applyFont="1" applyFill="1" applyBorder="1" applyAlignment="1">
      <alignment horizontal="center" wrapText="1"/>
    </xf>
    <xf numFmtId="0" fontId="40" fillId="3" borderId="13" xfId="0" applyFont="1" applyFill="1" applyBorder="1" applyAlignment="1">
      <alignment horizontal="center" wrapText="1"/>
    </xf>
    <xf numFmtId="0" fontId="40" fillId="3" borderId="1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0" fillId="3" borderId="39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3" borderId="32" xfId="0" applyFill="1" applyBorder="1"/>
    <xf numFmtId="0" fontId="0" fillId="3" borderId="33" xfId="0" applyFill="1" applyBorder="1"/>
    <xf numFmtId="0" fontId="0" fillId="3" borderId="15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39" xfId="0" applyFill="1" applyBorder="1"/>
    <xf numFmtId="0" fontId="0" fillId="0" borderId="40" xfId="0" applyBorder="1"/>
    <xf numFmtId="0" fontId="0" fillId="0" borderId="41" xfId="0" applyBorder="1"/>
    <xf numFmtId="0" fontId="0" fillId="0" borderId="37" xfId="0" applyBorder="1"/>
    <xf numFmtId="0" fontId="0" fillId="0" borderId="39" xfId="0" applyBorder="1"/>
    <xf numFmtId="43" fontId="47" fillId="0" borderId="28" xfId="1" applyFont="1" applyBorder="1" applyAlignment="1">
      <alignment horizontal="left" wrapText="1"/>
    </xf>
    <xf numFmtId="0" fontId="48" fillId="0" borderId="0" xfId="0" applyFont="1" applyAlignment="1">
      <alignment horizontal="left"/>
    </xf>
    <xf numFmtId="43" fontId="35" fillId="0" borderId="28" xfId="1" applyFont="1" applyBorder="1" applyAlignment="1">
      <alignment horizontal="center" wrapText="1"/>
    </xf>
    <xf numFmtId="43" fontId="35" fillId="0" borderId="26" xfId="1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/>
    <xf numFmtId="0" fontId="44" fillId="0" borderId="0" xfId="0" applyFont="1" applyBorder="1" applyAlignment="1">
      <alignment horizontal="left"/>
    </xf>
    <xf numFmtId="0" fontId="42" fillId="0" borderId="4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43" fillId="0" borderId="40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4" fillId="0" borderId="4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5" fillId="0" borderId="4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3" fontId="24" fillId="0" borderId="0" xfId="0" applyNumberFormat="1" applyFont="1" applyBorder="1" applyAlignment="1">
      <alignment horizontal="left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4" fillId="0" borderId="45" xfId="0" applyFont="1" applyBorder="1" applyAlignment="1">
      <alignment horizontal="right"/>
    </xf>
    <xf numFmtId="0" fontId="45" fillId="0" borderId="47" xfId="0" applyFont="1" applyBorder="1" applyAlignment="1">
      <alignment horizontal="right"/>
    </xf>
    <xf numFmtId="43" fontId="46" fillId="0" borderId="18" xfId="1" applyFont="1" applyBorder="1" applyAlignment="1">
      <alignment horizontal="right" wrapText="1"/>
    </xf>
    <xf numFmtId="43" fontId="35" fillId="0" borderId="50" xfId="1" applyFont="1" applyBorder="1" applyAlignment="1">
      <alignment horizontal="right" wrapText="1"/>
    </xf>
    <xf numFmtId="43" fontId="35" fillId="0" borderId="51" xfId="1" applyFont="1" applyBorder="1" applyAlignment="1">
      <alignment horizontal="right" wrapText="1"/>
    </xf>
    <xf numFmtId="43" fontId="46" fillId="0" borderId="52" xfId="1" applyFont="1" applyBorder="1" applyAlignment="1">
      <alignment horizontal="right" wrapText="1"/>
    </xf>
    <xf numFmtId="0" fontId="48" fillId="0" borderId="40" xfId="0" applyFont="1" applyBorder="1" applyAlignment="1">
      <alignment horizontal="right"/>
    </xf>
    <xf numFmtId="0" fontId="6" fillId="0" borderId="28" xfId="0" applyFont="1" applyBorder="1" applyAlignment="1">
      <alignment horizontal="center" wrapText="1"/>
    </xf>
    <xf numFmtId="43" fontId="36" fillId="0" borderId="3" xfId="1" applyFont="1" applyBorder="1" applyAlignment="1">
      <alignment horizontal="left" wrapText="1"/>
    </xf>
    <xf numFmtId="0" fontId="23" fillId="2" borderId="28" xfId="0" applyFont="1" applyFill="1" applyBorder="1" applyAlignment="1">
      <alignment horizontal="center"/>
    </xf>
    <xf numFmtId="49" fontId="5" fillId="0" borderId="39" xfId="0" applyNumberFormat="1" applyFont="1" applyBorder="1" applyAlignment="1">
      <alignment horizontal="center" wrapText="1"/>
    </xf>
    <xf numFmtId="0" fontId="22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/>
    </xf>
    <xf numFmtId="0" fontId="18" fillId="0" borderId="39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38" fillId="2" borderId="43" xfId="0" applyFont="1" applyFill="1" applyBorder="1" applyAlignment="1"/>
    <xf numFmtId="0" fontId="38" fillId="2" borderId="3" xfId="0" applyFont="1" applyFill="1" applyBorder="1" applyAlignment="1"/>
    <xf numFmtId="0" fontId="38" fillId="2" borderId="44" xfId="0" applyFont="1" applyFill="1" applyBorder="1" applyAlignment="1"/>
    <xf numFmtId="0" fontId="2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43" fontId="35" fillId="0" borderId="27" xfId="1" applyFont="1" applyBorder="1" applyAlignment="1">
      <alignment horizontal="center" wrapText="1"/>
    </xf>
    <xf numFmtId="43" fontId="35" fillId="0" borderId="28" xfId="1" applyFont="1" applyBorder="1" applyAlignment="1">
      <alignment horizontal="center" wrapText="1"/>
    </xf>
    <xf numFmtId="43" fontId="35" fillId="0" borderId="29" xfId="1" applyFont="1" applyBorder="1" applyAlignment="1">
      <alignment horizontal="center" wrapText="1"/>
    </xf>
    <xf numFmtId="43" fontId="35" fillId="0" borderId="26" xfId="1" applyFont="1" applyBorder="1" applyAlignment="1">
      <alignment horizontal="center" wrapText="1"/>
    </xf>
    <xf numFmtId="0" fontId="41" fillId="0" borderId="0" xfId="0" applyFont="1" applyAlignment="1">
      <alignment horizontal="center" vertical="center"/>
    </xf>
    <xf numFmtId="0" fontId="38" fillId="2" borderId="9" xfId="0" applyFont="1" applyFill="1" applyBorder="1" applyAlignment="1">
      <alignment horizontal="center"/>
    </xf>
    <xf numFmtId="0" fontId="38" fillId="2" borderId="3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38" fillId="2" borderId="9" xfId="0" applyFont="1" applyFill="1" applyBorder="1" applyAlignment="1">
      <alignment horizontal="center" wrapText="1"/>
    </xf>
    <xf numFmtId="0" fontId="38" fillId="2" borderId="3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16" xfId="0" applyFill="1" applyBorder="1"/>
    <xf numFmtId="0" fontId="0" fillId="0" borderId="32" xfId="0" applyBorder="1"/>
    <xf numFmtId="0" fontId="0" fillId="0" borderId="33" xfId="0" applyBorder="1"/>
    <xf numFmtId="0" fontId="0" fillId="0" borderId="15" xfId="0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0" fillId="0" borderId="16" xfId="0" applyBorder="1"/>
    <xf numFmtId="0" fontId="0" fillId="3" borderId="32" xfId="0" applyFill="1" applyBorder="1"/>
    <xf numFmtId="0" fontId="0" fillId="3" borderId="33" xfId="0" applyFill="1" applyBorder="1"/>
    <xf numFmtId="0" fontId="0" fillId="3" borderId="15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0" fontId="0" fillId="3" borderId="36" xfId="0" applyFill="1" applyBorder="1"/>
    <xf numFmtId="0" fontId="0" fillId="0" borderId="38" xfId="0" applyBorder="1"/>
    <xf numFmtId="0" fontId="23" fillId="2" borderId="31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41" fillId="0" borderId="34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50" fillId="2" borderId="9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topLeftCell="A40" zoomScale="110" zoomScaleNormal="100" zoomScaleSheetLayoutView="110" workbookViewId="0">
      <selection activeCell="A51" sqref="A51:G59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58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</row>
    <row r="9" spans="1:10" ht="21.95" customHeight="1" thickBot="1" x14ac:dyDescent="0.3">
      <c r="A9" s="15">
        <v>4061.83</v>
      </c>
      <c r="B9" s="16" t="s">
        <v>8</v>
      </c>
      <c r="C9" s="17" t="s">
        <v>9</v>
      </c>
      <c r="D9" s="18">
        <f>A9*(1.67%)+A9</f>
        <v>4129.6625610000001</v>
      </c>
      <c r="E9" s="26" t="s">
        <v>62</v>
      </c>
      <c r="F9" s="19" t="s">
        <v>10</v>
      </c>
      <c r="G9" s="16">
        <v>1</v>
      </c>
      <c r="I9" s="13">
        <f>D9*1.67%</f>
        <v>68.965364768699999</v>
      </c>
      <c r="J9" s="13">
        <f>D9+I9</f>
        <v>4198.6279257687002</v>
      </c>
    </row>
    <row r="10" spans="1:10" ht="21.95" customHeight="1" thickBot="1" x14ac:dyDescent="0.3">
      <c r="A10" s="20">
        <v>2958.45</v>
      </c>
      <c r="B10" s="6" t="s">
        <v>11</v>
      </c>
      <c r="C10" s="4" t="s">
        <v>12</v>
      </c>
      <c r="D10" s="9">
        <f>A10*(1.67%)+A10</f>
        <v>3007.8561149999996</v>
      </c>
      <c r="E10" s="27" t="s">
        <v>63</v>
      </c>
      <c r="F10" s="5" t="s">
        <v>13</v>
      </c>
      <c r="G10" s="6">
        <v>1</v>
      </c>
      <c r="I10" s="13">
        <f>D10*1.67%</f>
        <v>50.231197120499992</v>
      </c>
      <c r="J10" s="13">
        <f t="shared" ref="J10:J48" si="0">D10+I10</f>
        <v>3058.0873121204995</v>
      </c>
    </row>
    <row r="11" spans="1:10" ht="21.95" customHeight="1" thickBot="1" x14ac:dyDescent="0.3">
      <c r="A11" s="20">
        <v>2958.45</v>
      </c>
      <c r="B11" s="6" t="s">
        <v>11</v>
      </c>
      <c r="C11" s="4" t="s">
        <v>12</v>
      </c>
      <c r="D11" s="9">
        <f t="shared" ref="D11:D48" si="1">A11*(1.67%)+A11</f>
        <v>3007.8561149999996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50.231197120499992</v>
      </c>
      <c r="J11" s="13">
        <f t="shared" si="0"/>
        <v>3058.0873121204995</v>
      </c>
    </row>
    <row r="12" spans="1:10" ht="21.95" customHeight="1" thickBot="1" x14ac:dyDescent="0.3">
      <c r="A12" s="20">
        <v>2958.45</v>
      </c>
      <c r="B12" s="6" t="s">
        <v>11</v>
      </c>
      <c r="C12" s="4" t="s">
        <v>12</v>
      </c>
      <c r="D12" s="9">
        <f t="shared" si="1"/>
        <v>3007.8561149999996</v>
      </c>
      <c r="E12" s="27" t="s">
        <v>65</v>
      </c>
      <c r="F12" s="5" t="s">
        <v>15</v>
      </c>
      <c r="G12" s="6">
        <v>1</v>
      </c>
      <c r="I12" s="13">
        <f t="shared" si="2"/>
        <v>50.231197120499992</v>
      </c>
      <c r="J12" s="13">
        <f t="shared" si="0"/>
        <v>3058.0873121204995</v>
      </c>
    </row>
    <row r="13" spans="1:10" ht="21.95" customHeight="1" thickBot="1" x14ac:dyDescent="0.3">
      <c r="A13" s="20">
        <v>2958.45</v>
      </c>
      <c r="B13" s="6" t="s">
        <v>11</v>
      </c>
      <c r="C13" s="4" t="s">
        <v>12</v>
      </c>
      <c r="D13" s="9">
        <f t="shared" si="1"/>
        <v>3007.8561149999996</v>
      </c>
      <c r="E13" s="27" t="s">
        <v>66</v>
      </c>
      <c r="F13" s="5" t="s">
        <v>16</v>
      </c>
      <c r="G13" s="6">
        <v>1</v>
      </c>
      <c r="I13" s="13">
        <f t="shared" si="2"/>
        <v>50.231197120499992</v>
      </c>
      <c r="J13" s="13">
        <f t="shared" si="0"/>
        <v>3058.0873121204995</v>
      </c>
    </row>
    <row r="14" spans="1:10" ht="21.95" customHeight="1" thickBot="1" x14ac:dyDescent="0.3">
      <c r="A14" s="20">
        <v>2958.45</v>
      </c>
      <c r="B14" s="6" t="s">
        <v>11</v>
      </c>
      <c r="C14" s="4" t="s">
        <v>12</v>
      </c>
      <c r="D14" s="9">
        <f t="shared" si="1"/>
        <v>3007.8561149999996</v>
      </c>
      <c r="E14" s="27" t="s">
        <v>67</v>
      </c>
      <c r="F14" s="5" t="s">
        <v>17</v>
      </c>
      <c r="G14" s="6">
        <v>1</v>
      </c>
      <c r="I14" s="13">
        <f t="shared" si="2"/>
        <v>50.231197120499992</v>
      </c>
      <c r="J14" s="13">
        <f t="shared" si="0"/>
        <v>3058.0873121204995</v>
      </c>
    </row>
    <row r="15" spans="1:10" ht="21.95" customHeight="1" thickBot="1" x14ac:dyDescent="0.3">
      <c r="A15" s="20">
        <v>2958.45</v>
      </c>
      <c r="B15" s="6" t="s">
        <v>11</v>
      </c>
      <c r="C15" s="4" t="s">
        <v>12</v>
      </c>
      <c r="D15" s="9">
        <f t="shared" si="1"/>
        <v>3007.8561149999996</v>
      </c>
      <c r="E15" s="27" t="s">
        <v>68</v>
      </c>
      <c r="F15" s="5" t="s">
        <v>18</v>
      </c>
      <c r="G15" s="6">
        <v>1</v>
      </c>
      <c r="I15" s="13">
        <f t="shared" si="2"/>
        <v>50.231197120499992</v>
      </c>
      <c r="J15" s="13">
        <f t="shared" si="0"/>
        <v>3058.0873121204995</v>
      </c>
    </row>
    <row r="16" spans="1:10" ht="21.95" customHeight="1" thickBot="1" x14ac:dyDescent="0.3">
      <c r="A16" s="20">
        <v>2958.45</v>
      </c>
      <c r="B16" s="6" t="s">
        <v>11</v>
      </c>
      <c r="C16" s="4" t="s">
        <v>12</v>
      </c>
      <c r="D16" s="9">
        <f t="shared" si="1"/>
        <v>3007.8561149999996</v>
      </c>
      <c r="E16" s="27" t="s">
        <v>69</v>
      </c>
      <c r="F16" s="5" t="s">
        <v>19</v>
      </c>
      <c r="G16" s="6">
        <v>1</v>
      </c>
      <c r="I16" s="13">
        <f t="shared" si="2"/>
        <v>50.231197120499992</v>
      </c>
      <c r="J16" s="13">
        <f t="shared" si="0"/>
        <v>3058.0873121204995</v>
      </c>
    </row>
    <row r="17" spans="1:10" ht="21.95" customHeight="1" thickBot="1" x14ac:dyDescent="0.3">
      <c r="A17" s="20">
        <v>2958.45</v>
      </c>
      <c r="B17" s="6" t="s">
        <v>11</v>
      </c>
      <c r="C17" s="4" t="s">
        <v>12</v>
      </c>
      <c r="D17" s="9">
        <f t="shared" si="1"/>
        <v>3007.8561149999996</v>
      </c>
      <c r="E17" s="27" t="s">
        <v>70</v>
      </c>
      <c r="F17" s="5" t="s">
        <v>20</v>
      </c>
      <c r="G17" s="6">
        <v>1</v>
      </c>
      <c r="I17" s="13">
        <f t="shared" si="2"/>
        <v>50.231197120499992</v>
      </c>
      <c r="J17" s="13">
        <f t="shared" si="0"/>
        <v>3058.0873121204995</v>
      </c>
    </row>
    <row r="18" spans="1:10" ht="21.95" customHeight="1" thickBot="1" x14ac:dyDescent="0.3">
      <c r="A18" s="20">
        <v>2958.45</v>
      </c>
      <c r="B18" s="6" t="s">
        <v>11</v>
      </c>
      <c r="C18" s="4" t="s">
        <v>12</v>
      </c>
      <c r="D18" s="9">
        <f t="shared" si="1"/>
        <v>3007.8561149999996</v>
      </c>
      <c r="E18" s="27" t="s">
        <v>71</v>
      </c>
      <c r="F18" s="5" t="s">
        <v>21</v>
      </c>
      <c r="G18" s="6">
        <v>1</v>
      </c>
      <c r="I18" s="13">
        <f t="shared" si="2"/>
        <v>50.231197120499992</v>
      </c>
      <c r="J18" s="13">
        <f t="shared" si="0"/>
        <v>3058.0873121204995</v>
      </c>
    </row>
    <row r="19" spans="1:10" ht="21.95" customHeight="1" thickBot="1" x14ac:dyDescent="0.3">
      <c r="A19" s="20">
        <v>2958.45</v>
      </c>
      <c r="B19" s="6" t="s">
        <v>11</v>
      </c>
      <c r="C19" s="4" t="s">
        <v>12</v>
      </c>
      <c r="D19" s="9">
        <f t="shared" si="1"/>
        <v>3007.8561149999996</v>
      </c>
      <c r="E19" s="27" t="s">
        <v>72</v>
      </c>
      <c r="F19" s="5" t="s">
        <v>22</v>
      </c>
      <c r="G19" s="6">
        <v>1</v>
      </c>
      <c r="I19" s="13">
        <f t="shared" si="2"/>
        <v>50.231197120499992</v>
      </c>
      <c r="J19" s="13">
        <f t="shared" si="0"/>
        <v>3058.0873121204995</v>
      </c>
    </row>
    <row r="20" spans="1:10" ht="21.95" customHeight="1" thickBot="1" x14ac:dyDescent="0.3">
      <c r="A20" s="20">
        <v>2958.45</v>
      </c>
      <c r="B20" s="6" t="s">
        <v>23</v>
      </c>
      <c r="C20" s="4" t="s">
        <v>12</v>
      </c>
      <c r="D20" s="9">
        <f t="shared" si="1"/>
        <v>3007.8561149999996</v>
      </c>
      <c r="E20" s="27" t="s">
        <v>61</v>
      </c>
      <c r="F20" s="5" t="s">
        <v>60</v>
      </c>
      <c r="G20" s="6">
        <v>1</v>
      </c>
      <c r="I20" s="13">
        <f t="shared" si="2"/>
        <v>50.231197120499992</v>
      </c>
      <c r="J20" s="13">
        <f t="shared" si="0"/>
        <v>3058.0873121204995</v>
      </c>
    </row>
    <row r="21" spans="1:10" ht="21.95" customHeight="1" thickBot="1" x14ac:dyDescent="0.3">
      <c r="A21" s="20">
        <v>1624.73</v>
      </c>
      <c r="B21" s="6" t="s">
        <v>23</v>
      </c>
      <c r="C21" s="4" t="s">
        <v>12</v>
      </c>
      <c r="D21" s="9">
        <f t="shared" si="1"/>
        <v>1651.862991</v>
      </c>
      <c r="E21" s="27" t="s">
        <v>73</v>
      </c>
      <c r="F21" s="5" t="s">
        <v>24</v>
      </c>
      <c r="G21" s="6">
        <v>2</v>
      </c>
      <c r="I21" s="13">
        <f t="shared" si="2"/>
        <v>27.586111949699998</v>
      </c>
      <c r="J21" s="13">
        <f t="shared" si="0"/>
        <v>1679.4491029496999</v>
      </c>
    </row>
    <row r="22" spans="1:10" ht="21.95" customHeight="1" thickBot="1" x14ac:dyDescent="0.3">
      <c r="A22" s="20">
        <v>1451.5</v>
      </c>
      <c r="B22" s="6" t="s">
        <v>23</v>
      </c>
      <c r="C22" s="4" t="s">
        <v>12</v>
      </c>
      <c r="D22" s="9">
        <f t="shared" si="1"/>
        <v>1475.7400500000001</v>
      </c>
      <c r="E22" s="27" t="s">
        <v>74</v>
      </c>
      <c r="F22" s="5" t="s">
        <v>25</v>
      </c>
      <c r="G22" s="6">
        <v>1</v>
      </c>
      <c r="I22" s="13">
        <f t="shared" si="2"/>
        <v>24.644858835000001</v>
      </c>
      <c r="J22" s="13">
        <f>A22+I22</f>
        <v>1476.1448588349999</v>
      </c>
    </row>
    <row r="23" spans="1:10" ht="21.95" customHeight="1" thickBot="1" x14ac:dyDescent="0.3">
      <c r="A23" s="20">
        <v>1451.5</v>
      </c>
      <c r="B23" s="6" t="s">
        <v>23</v>
      </c>
      <c r="C23" s="4" t="s">
        <v>12</v>
      </c>
      <c r="D23" s="9">
        <f t="shared" si="1"/>
        <v>1475.7400500000001</v>
      </c>
      <c r="E23" s="27" t="s">
        <v>75</v>
      </c>
      <c r="F23" s="5" t="s">
        <v>26</v>
      </c>
      <c r="G23" s="6">
        <v>1</v>
      </c>
      <c r="I23" s="13">
        <f t="shared" si="2"/>
        <v>24.644858835000001</v>
      </c>
      <c r="J23" s="13">
        <f t="shared" si="0"/>
        <v>1500.384908835</v>
      </c>
    </row>
    <row r="24" spans="1:10" ht="21.95" customHeight="1" thickBot="1" x14ac:dyDescent="0.3">
      <c r="A24" s="20">
        <v>1451.5</v>
      </c>
      <c r="B24" s="6" t="s">
        <v>23</v>
      </c>
      <c r="C24" s="4" t="s">
        <v>12</v>
      </c>
      <c r="D24" s="9">
        <f t="shared" si="1"/>
        <v>1475.7400500000001</v>
      </c>
      <c r="E24" s="27" t="s">
        <v>76</v>
      </c>
      <c r="F24" s="5" t="s">
        <v>27</v>
      </c>
      <c r="G24" s="6">
        <v>1</v>
      </c>
      <c r="I24" s="13">
        <f t="shared" si="2"/>
        <v>24.644858835000001</v>
      </c>
      <c r="J24" s="13">
        <f t="shared" si="0"/>
        <v>1500.384908835</v>
      </c>
    </row>
    <row r="25" spans="1:10" ht="21.95" customHeight="1" thickBot="1" x14ac:dyDescent="0.3">
      <c r="A25" s="20">
        <v>1451.5</v>
      </c>
      <c r="B25" s="6" t="s">
        <v>23</v>
      </c>
      <c r="C25" s="4" t="s">
        <v>12</v>
      </c>
      <c r="D25" s="9">
        <f t="shared" si="1"/>
        <v>1475.7400500000001</v>
      </c>
      <c r="E25" s="27" t="s">
        <v>77</v>
      </c>
      <c r="F25" s="5" t="s">
        <v>28</v>
      </c>
      <c r="G25" s="6">
        <v>1</v>
      </c>
      <c r="I25" s="13">
        <f t="shared" si="2"/>
        <v>24.644858835000001</v>
      </c>
      <c r="J25" s="13">
        <f t="shared" si="0"/>
        <v>1500.384908835</v>
      </c>
    </row>
    <row r="26" spans="1:10" ht="21.95" customHeight="1" thickBot="1" x14ac:dyDescent="0.3">
      <c r="A26" s="20">
        <v>1451.5</v>
      </c>
      <c r="B26" s="6" t="s">
        <v>23</v>
      </c>
      <c r="C26" s="4" t="s">
        <v>12</v>
      </c>
      <c r="D26" s="9">
        <f t="shared" si="1"/>
        <v>1475.7400500000001</v>
      </c>
      <c r="E26" s="27" t="s">
        <v>78</v>
      </c>
      <c r="F26" s="5" t="s">
        <v>29</v>
      </c>
      <c r="G26" s="6">
        <v>1</v>
      </c>
      <c r="I26" s="13">
        <f t="shared" si="2"/>
        <v>24.644858835000001</v>
      </c>
      <c r="J26" s="13">
        <f t="shared" si="0"/>
        <v>1500.384908835</v>
      </c>
    </row>
    <row r="27" spans="1:10" ht="21.95" customHeight="1" thickBot="1" x14ac:dyDescent="0.3">
      <c r="A27" s="20">
        <v>1451.5</v>
      </c>
      <c r="B27" s="6" t="s">
        <v>23</v>
      </c>
      <c r="C27" s="4" t="s">
        <v>12</v>
      </c>
      <c r="D27" s="9">
        <f t="shared" si="1"/>
        <v>1475.7400500000001</v>
      </c>
      <c r="E27" s="27" t="s">
        <v>79</v>
      </c>
      <c r="F27" s="5" t="s">
        <v>30</v>
      </c>
      <c r="G27" s="6">
        <v>1</v>
      </c>
      <c r="I27" s="13">
        <f t="shared" si="2"/>
        <v>24.644858835000001</v>
      </c>
      <c r="J27" s="13">
        <f t="shared" si="0"/>
        <v>1500.384908835</v>
      </c>
    </row>
    <row r="28" spans="1:10" ht="21.95" customHeight="1" thickBot="1" x14ac:dyDescent="0.3">
      <c r="A28" s="20">
        <v>1451.5</v>
      </c>
      <c r="B28" s="6" t="s">
        <v>23</v>
      </c>
      <c r="C28" s="4" t="s">
        <v>12</v>
      </c>
      <c r="D28" s="9">
        <f t="shared" si="1"/>
        <v>1475.7400500000001</v>
      </c>
      <c r="E28" s="27" t="s">
        <v>80</v>
      </c>
      <c r="F28" s="5" t="s">
        <v>31</v>
      </c>
      <c r="G28" s="6">
        <v>1</v>
      </c>
      <c r="I28" s="13">
        <f t="shared" si="2"/>
        <v>24.644858835000001</v>
      </c>
      <c r="J28" s="13">
        <f t="shared" si="0"/>
        <v>1500.384908835</v>
      </c>
    </row>
    <row r="29" spans="1:10" ht="21.95" customHeight="1" thickBot="1" x14ac:dyDescent="0.3">
      <c r="A29" s="20">
        <v>1451.5</v>
      </c>
      <c r="B29" s="6" t="s">
        <v>23</v>
      </c>
      <c r="C29" s="4" t="s">
        <v>12</v>
      </c>
      <c r="D29" s="9">
        <f t="shared" si="1"/>
        <v>1475.7400500000001</v>
      </c>
      <c r="E29" s="27" t="s">
        <v>81</v>
      </c>
      <c r="F29" s="5" t="s">
        <v>32</v>
      </c>
      <c r="G29" s="6">
        <v>1</v>
      </c>
      <c r="I29" s="13">
        <f t="shared" si="2"/>
        <v>24.644858835000001</v>
      </c>
      <c r="J29" s="13">
        <f t="shared" si="0"/>
        <v>1500.384908835</v>
      </c>
    </row>
    <row r="30" spans="1:10" ht="21.95" customHeight="1" thickBot="1" x14ac:dyDescent="0.3">
      <c r="A30" s="20">
        <v>1451.5</v>
      </c>
      <c r="B30" s="6" t="s">
        <v>23</v>
      </c>
      <c r="C30" s="7" t="s">
        <v>9</v>
      </c>
      <c r="D30" s="9">
        <f t="shared" si="1"/>
        <v>1475.7400500000001</v>
      </c>
      <c r="E30" s="27" t="s">
        <v>82</v>
      </c>
      <c r="F30" s="5" t="s">
        <v>33</v>
      </c>
      <c r="G30" s="6">
        <v>1</v>
      </c>
      <c r="I30" s="13">
        <f t="shared" si="2"/>
        <v>24.644858835000001</v>
      </c>
      <c r="J30" s="13">
        <f t="shared" si="0"/>
        <v>1500.384908835</v>
      </c>
    </row>
    <row r="31" spans="1:10" ht="21.95" customHeight="1" thickBot="1" x14ac:dyDescent="0.3">
      <c r="A31" s="20">
        <v>1451.5</v>
      </c>
      <c r="B31" s="6" t="s">
        <v>23</v>
      </c>
      <c r="C31" s="7" t="s">
        <v>9</v>
      </c>
      <c r="D31" s="9">
        <f t="shared" si="1"/>
        <v>1475.7400500000001</v>
      </c>
      <c r="E31" s="27" t="s">
        <v>83</v>
      </c>
      <c r="F31" s="5" t="s">
        <v>34</v>
      </c>
      <c r="G31" s="6">
        <v>1</v>
      </c>
      <c r="I31" s="13">
        <f t="shared" si="2"/>
        <v>24.644858835000001</v>
      </c>
      <c r="J31" s="13">
        <f t="shared" si="0"/>
        <v>1500.384908835</v>
      </c>
    </row>
    <row r="32" spans="1:10" ht="21.95" customHeight="1" thickBot="1" x14ac:dyDescent="0.3">
      <c r="A32" s="20">
        <v>1451.5</v>
      </c>
      <c r="B32" s="6" t="s">
        <v>23</v>
      </c>
      <c r="C32" s="4" t="s">
        <v>12</v>
      </c>
      <c r="D32" s="9">
        <f t="shared" si="1"/>
        <v>1475.7400500000001</v>
      </c>
      <c r="E32" s="27" t="s">
        <v>84</v>
      </c>
      <c r="F32" s="5" t="s">
        <v>57</v>
      </c>
      <c r="G32" s="6">
        <v>1</v>
      </c>
      <c r="I32" s="13">
        <f t="shared" si="2"/>
        <v>24.644858835000001</v>
      </c>
      <c r="J32" s="13">
        <f t="shared" si="0"/>
        <v>1500.384908835</v>
      </c>
    </row>
    <row r="33" spans="1:10" ht="21.95" customHeight="1" thickBot="1" x14ac:dyDescent="0.3">
      <c r="A33" s="20">
        <v>1451.5</v>
      </c>
      <c r="B33" s="6" t="s">
        <v>23</v>
      </c>
      <c r="C33" s="4" t="s">
        <v>12</v>
      </c>
      <c r="D33" s="9">
        <f t="shared" si="1"/>
        <v>1475.7400500000001</v>
      </c>
      <c r="E33" s="27" t="s">
        <v>85</v>
      </c>
      <c r="F33" s="5" t="s">
        <v>35</v>
      </c>
      <c r="G33" s="6">
        <v>1</v>
      </c>
      <c r="I33" s="13">
        <f t="shared" si="2"/>
        <v>24.644858835000001</v>
      </c>
      <c r="J33" s="13">
        <f t="shared" si="0"/>
        <v>1500.384908835</v>
      </c>
    </row>
    <row r="34" spans="1:10" ht="21.95" customHeight="1" thickBot="1" x14ac:dyDescent="0.3">
      <c r="A34" s="20">
        <v>1079.42</v>
      </c>
      <c r="B34" s="6" t="s">
        <v>36</v>
      </c>
      <c r="C34" s="4" t="s">
        <v>12</v>
      </c>
      <c r="D34" s="9">
        <f t="shared" si="1"/>
        <v>1097.446314</v>
      </c>
      <c r="E34" s="27" t="s">
        <v>86</v>
      </c>
      <c r="F34" s="5" t="s">
        <v>37</v>
      </c>
      <c r="G34" s="6">
        <v>1</v>
      </c>
      <c r="I34" s="13">
        <f t="shared" si="2"/>
        <v>18.3273534438</v>
      </c>
      <c r="J34" s="13">
        <f t="shared" si="0"/>
        <v>1115.7736674437999</v>
      </c>
    </row>
    <row r="35" spans="1:10" ht="21.95" customHeight="1" thickBot="1" x14ac:dyDescent="0.3">
      <c r="A35" s="20">
        <v>1079.42</v>
      </c>
      <c r="B35" s="6" t="s">
        <v>36</v>
      </c>
      <c r="C35" s="4" t="s">
        <v>12</v>
      </c>
      <c r="D35" s="9">
        <f t="shared" si="1"/>
        <v>1097.446314</v>
      </c>
      <c r="E35" s="27" t="s">
        <v>87</v>
      </c>
      <c r="F35" s="14" t="s">
        <v>56</v>
      </c>
      <c r="G35" s="6">
        <v>2</v>
      </c>
      <c r="I35" s="13">
        <f t="shared" si="2"/>
        <v>18.3273534438</v>
      </c>
      <c r="J35" s="13">
        <f t="shared" si="0"/>
        <v>1115.7736674437999</v>
      </c>
    </row>
    <row r="36" spans="1:10" ht="21.95" customHeight="1" thickBot="1" x14ac:dyDescent="0.3">
      <c r="A36" s="20">
        <v>1079.42</v>
      </c>
      <c r="B36" s="6" t="s">
        <v>36</v>
      </c>
      <c r="C36" s="4" t="s">
        <v>12</v>
      </c>
      <c r="D36" s="9">
        <f t="shared" si="1"/>
        <v>1097.446314</v>
      </c>
      <c r="E36" s="27" t="s">
        <v>88</v>
      </c>
      <c r="F36" s="5" t="s">
        <v>38</v>
      </c>
      <c r="G36" s="6">
        <v>1</v>
      </c>
      <c r="I36" s="13">
        <f t="shared" si="2"/>
        <v>18.3273534438</v>
      </c>
      <c r="J36" s="13">
        <f t="shared" si="0"/>
        <v>1115.7736674437999</v>
      </c>
    </row>
    <row r="37" spans="1:10" ht="21.95" customHeight="1" thickBot="1" x14ac:dyDescent="0.3">
      <c r="A37" s="20">
        <v>1079.42</v>
      </c>
      <c r="B37" s="6" t="s">
        <v>36</v>
      </c>
      <c r="C37" s="4" t="s">
        <v>12</v>
      </c>
      <c r="D37" s="9">
        <f t="shared" si="1"/>
        <v>1097.446314</v>
      </c>
      <c r="E37" s="27" t="s">
        <v>89</v>
      </c>
      <c r="F37" s="5" t="s">
        <v>39</v>
      </c>
      <c r="G37" s="6">
        <v>1</v>
      </c>
      <c r="I37" s="13">
        <f t="shared" si="2"/>
        <v>18.3273534438</v>
      </c>
      <c r="J37" s="13">
        <f t="shared" si="0"/>
        <v>1115.7736674437999</v>
      </c>
    </row>
    <row r="38" spans="1:10" ht="21.95" customHeight="1" thickBot="1" x14ac:dyDescent="0.3">
      <c r="A38" s="20">
        <v>1079.42</v>
      </c>
      <c r="B38" s="6" t="s">
        <v>36</v>
      </c>
      <c r="C38" s="4" t="s">
        <v>12</v>
      </c>
      <c r="D38" s="9">
        <f t="shared" si="1"/>
        <v>1097.446314</v>
      </c>
      <c r="E38" s="27" t="s">
        <v>90</v>
      </c>
      <c r="F38" s="5" t="s">
        <v>40</v>
      </c>
      <c r="G38" s="6">
        <v>1</v>
      </c>
      <c r="I38" s="13">
        <f t="shared" si="2"/>
        <v>18.3273534438</v>
      </c>
      <c r="J38" s="13">
        <f t="shared" si="0"/>
        <v>1115.7736674437999</v>
      </c>
    </row>
    <row r="39" spans="1:10" ht="21.95" customHeight="1" thickBot="1" x14ac:dyDescent="0.3">
      <c r="A39" s="20">
        <v>1079.42</v>
      </c>
      <c r="B39" s="6" t="s">
        <v>36</v>
      </c>
      <c r="C39" s="4" t="s">
        <v>12</v>
      </c>
      <c r="D39" s="9">
        <f t="shared" si="1"/>
        <v>1097.446314</v>
      </c>
      <c r="E39" s="27" t="s">
        <v>91</v>
      </c>
      <c r="F39" s="5" t="s">
        <v>41</v>
      </c>
      <c r="G39" s="6">
        <v>1</v>
      </c>
      <c r="I39" s="13">
        <f t="shared" si="2"/>
        <v>18.3273534438</v>
      </c>
      <c r="J39" s="13">
        <f t="shared" si="0"/>
        <v>1115.7736674437999</v>
      </c>
    </row>
    <row r="40" spans="1:10" ht="21.95" customHeight="1" thickBot="1" x14ac:dyDescent="0.3">
      <c r="A40" s="20">
        <v>1079.42</v>
      </c>
      <c r="B40" s="6" t="s">
        <v>36</v>
      </c>
      <c r="C40" s="4" t="s">
        <v>12</v>
      </c>
      <c r="D40" s="9">
        <f t="shared" si="1"/>
        <v>1097.446314</v>
      </c>
      <c r="E40" s="27" t="s">
        <v>92</v>
      </c>
      <c r="F40" s="5" t="s">
        <v>42</v>
      </c>
      <c r="G40" s="6">
        <v>1</v>
      </c>
      <c r="I40" s="13">
        <f t="shared" si="2"/>
        <v>18.3273534438</v>
      </c>
      <c r="J40" s="13">
        <f t="shared" si="0"/>
        <v>1115.7736674437999</v>
      </c>
    </row>
    <row r="41" spans="1:10" ht="21.95" customHeight="1" thickBot="1" x14ac:dyDescent="0.3">
      <c r="A41" s="20">
        <v>778.07</v>
      </c>
      <c r="B41" s="6" t="s">
        <v>43</v>
      </c>
      <c r="C41" s="4" t="s">
        <v>12</v>
      </c>
      <c r="D41" s="9">
        <v>791.06</v>
      </c>
      <c r="E41" s="27" t="s">
        <v>93</v>
      </c>
      <c r="F41" s="5" t="s">
        <v>44</v>
      </c>
      <c r="G41" s="6">
        <v>1</v>
      </c>
      <c r="I41" s="13">
        <f t="shared" si="2"/>
        <v>13.210702</v>
      </c>
      <c r="J41" s="13">
        <f t="shared" si="0"/>
        <v>804.27070199999991</v>
      </c>
    </row>
    <row r="42" spans="1:10" ht="21.95" customHeight="1" thickBot="1" x14ac:dyDescent="0.3">
      <c r="A42" s="20">
        <v>778.07</v>
      </c>
      <c r="B42" s="6" t="s">
        <v>43</v>
      </c>
      <c r="C42" s="4" t="s">
        <v>12</v>
      </c>
      <c r="D42" s="9">
        <v>791.06</v>
      </c>
      <c r="E42" s="27" t="s">
        <v>94</v>
      </c>
      <c r="F42" s="5" t="s">
        <v>45</v>
      </c>
      <c r="G42" s="6">
        <v>4</v>
      </c>
      <c r="I42" s="13">
        <f t="shared" si="2"/>
        <v>13.210702</v>
      </c>
      <c r="J42" s="13">
        <f t="shared" si="0"/>
        <v>804.27070199999991</v>
      </c>
    </row>
    <row r="43" spans="1:10" ht="21.95" customHeight="1" thickBot="1" x14ac:dyDescent="0.3">
      <c r="A43" s="20">
        <v>778.07</v>
      </c>
      <c r="B43" s="6" t="s">
        <v>43</v>
      </c>
      <c r="C43" s="4" t="s">
        <v>12</v>
      </c>
      <c r="D43" s="9">
        <v>791.06</v>
      </c>
      <c r="E43" s="27" t="s">
        <v>95</v>
      </c>
      <c r="F43" s="5" t="s">
        <v>46</v>
      </c>
      <c r="G43" s="6">
        <v>1</v>
      </c>
      <c r="I43" s="13">
        <f t="shared" si="2"/>
        <v>13.210702</v>
      </c>
      <c r="J43" s="13">
        <f t="shared" si="0"/>
        <v>804.27070199999991</v>
      </c>
    </row>
    <row r="44" spans="1:10" ht="21.95" customHeight="1" thickBot="1" x14ac:dyDescent="0.3">
      <c r="A44" s="20">
        <v>778.07</v>
      </c>
      <c r="B44" s="6" t="s">
        <v>43</v>
      </c>
      <c r="C44" s="4" t="s">
        <v>12</v>
      </c>
      <c r="D44" s="9">
        <v>791.06</v>
      </c>
      <c r="E44" s="27" t="s">
        <v>96</v>
      </c>
      <c r="F44" s="5" t="s">
        <v>47</v>
      </c>
      <c r="G44" s="6">
        <v>1</v>
      </c>
      <c r="I44" s="13">
        <f t="shared" si="2"/>
        <v>13.210702</v>
      </c>
      <c r="J44" s="13">
        <f t="shared" si="0"/>
        <v>804.27070199999991</v>
      </c>
    </row>
    <row r="45" spans="1:10" ht="21.95" customHeight="1" thickBot="1" x14ac:dyDescent="0.3">
      <c r="A45" s="20">
        <v>696.61</v>
      </c>
      <c r="B45" s="6" t="s">
        <v>48</v>
      </c>
      <c r="C45" s="4" t="s">
        <v>12</v>
      </c>
      <c r="D45" s="9">
        <f t="shared" si="1"/>
        <v>708.24338699999998</v>
      </c>
      <c r="E45" s="27" t="s">
        <v>97</v>
      </c>
      <c r="F45" s="5" t="s">
        <v>49</v>
      </c>
      <c r="G45" s="6">
        <v>2</v>
      </c>
      <c r="I45" s="13">
        <f t="shared" si="2"/>
        <v>11.827664562899999</v>
      </c>
      <c r="J45" s="13">
        <f t="shared" si="0"/>
        <v>720.07105156290004</v>
      </c>
    </row>
    <row r="46" spans="1:10" ht="21.95" customHeight="1" thickBot="1" x14ac:dyDescent="0.3">
      <c r="A46" s="20">
        <v>696.61</v>
      </c>
      <c r="B46" s="6" t="s">
        <v>48</v>
      </c>
      <c r="C46" s="4" t="s">
        <v>12</v>
      </c>
      <c r="D46" s="9">
        <f t="shared" si="1"/>
        <v>708.24338699999998</v>
      </c>
      <c r="E46" s="27" t="s">
        <v>98</v>
      </c>
      <c r="F46" s="5" t="s">
        <v>50</v>
      </c>
      <c r="G46" s="6">
        <v>2</v>
      </c>
      <c r="I46" s="13">
        <f t="shared" si="2"/>
        <v>11.827664562899999</v>
      </c>
      <c r="J46" s="13">
        <f t="shared" si="0"/>
        <v>720.07105156290004</v>
      </c>
    </row>
    <row r="47" spans="1:10" ht="21.95" customHeight="1" thickBot="1" x14ac:dyDescent="0.3">
      <c r="A47" s="20">
        <v>696.61</v>
      </c>
      <c r="B47" s="6" t="s">
        <v>48</v>
      </c>
      <c r="C47" s="4" t="s">
        <v>12</v>
      </c>
      <c r="D47" s="9">
        <f t="shared" si="1"/>
        <v>708.24338699999998</v>
      </c>
      <c r="E47" s="27" t="s">
        <v>99</v>
      </c>
      <c r="F47" s="5" t="s">
        <v>51</v>
      </c>
      <c r="G47" s="6">
        <v>3</v>
      </c>
      <c r="I47" s="13">
        <f t="shared" si="2"/>
        <v>11.827664562899999</v>
      </c>
      <c r="J47" s="13">
        <f t="shared" si="0"/>
        <v>720.07105156290004</v>
      </c>
    </row>
    <row r="48" spans="1:10" ht="21.95" customHeight="1" thickBot="1" x14ac:dyDescent="0.3">
      <c r="A48" s="21">
        <v>633.04</v>
      </c>
      <c r="B48" s="6" t="s">
        <v>52</v>
      </c>
      <c r="C48" s="4" t="s">
        <v>12</v>
      </c>
      <c r="D48" s="9">
        <f t="shared" si="1"/>
        <v>643.61176799999998</v>
      </c>
      <c r="E48" s="27" t="s">
        <v>100</v>
      </c>
      <c r="F48" s="5" t="s">
        <v>53</v>
      </c>
      <c r="G48" s="6">
        <v>8</v>
      </c>
      <c r="I48" s="13">
        <f t="shared" si="2"/>
        <v>10.7483165256</v>
      </c>
      <c r="J48" s="13">
        <f t="shared" si="0"/>
        <v>654.36008452559997</v>
      </c>
    </row>
    <row r="49" spans="1:7" ht="21.95" customHeight="1" thickBot="1" x14ac:dyDescent="0.3">
      <c r="B49"/>
      <c r="G49" s="28">
        <f>SUM(G9:G48)</f>
        <v>56</v>
      </c>
    </row>
    <row r="50" spans="1:7" ht="21.95" customHeight="1" x14ac:dyDescent="0.25">
      <c r="B50"/>
    </row>
    <row r="51" spans="1:7" ht="21.95" customHeight="1" x14ac:dyDescent="0.3">
      <c r="A51" s="320" t="s">
        <v>109</v>
      </c>
      <c r="B51" s="320"/>
      <c r="C51" s="320"/>
      <c r="D51" s="320"/>
      <c r="E51" s="320"/>
      <c r="F51" s="320"/>
    </row>
    <row r="52" spans="1:7" ht="21.95" customHeight="1" x14ac:dyDescent="0.25">
      <c r="B52"/>
      <c r="D52" s="39" t="s">
        <v>119</v>
      </c>
      <c r="E52" s="39" t="s">
        <v>118</v>
      </c>
      <c r="F52" s="39" t="s">
        <v>120</v>
      </c>
    </row>
    <row r="53" spans="1:7" ht="21.95" customHeight="1" x14ac:dyDescent="0.25">
      <c r="B53"/>
      <c r="D53" s="35"/>
      <c r="E53" s="36" t="s">
        <v>114</v>
      </c>
      <c r="F53" s="34" t="s">
        <v>110</v>
      </c>
      <c r="G53" s="32">
        <v>1</v>
      </c>
    </row>
    <row r="54" spans="1:7" ht="21.95" customHeight="1" x14ac:dyDescent="0.25">
      <c r="B54"/>
      <c r="D54" s="38">
        <v>622</v>
      </c>
      <c r="E54" s="37" t="s">
        <v>117</v>
      </c>
      <c r="F54" s="34" t="s">
        <v>111</v>
      </c>
      <c r="G54" s="32">
        <v>1</v>
      </c>
    </row>
    <row r="55" spans="1:7" ht="21.95" customHeight="1" x14ac:dyDescent="0.25">
      <c r="B55"/>
      <c r="D55" s="38">
        <v>788.05</v>
      </c>
      <c r="E55" s="37" t="s">
        <v>115</v>
      </c>
      <c r="F55" s="34" t="s">
        <v>112</v>
      </c>
      <c r="G55" s="32">
        <v>1</v>
      </c>
    </row>
    <row r="56" spans="1:7" ht="21.95" customHeight="1" x14ac:dyDescent="0.25">
      <c r="B56"/>
      <c r="D56" s="38">
        <v>769.88</v>
      </c>
      <c r="E56" s="37" t="s">
        <v>116</v>
      </c>
      <c r="F56" s="34" t="s">
        <v>113</v>
      </c>
      <c r="G56" s="32">
        <v>1</v>
      </c>
    </row>
    <row r="57" spans="1:7" ht="21.95" customHeight="1" thickBot="1" x14ac:dyDescent="0.3">
      <c r="B57"/>
    </row>
    <row r="58" spans="1:7" ht="21.95" customHeight="1" thickBot="1" x14ac:dyDescent="0.3">
      <c r="B58"/>
      <c r="G58" s="28">
        <f>G49+G53+G54+G55+G56</f>
        <v>60</v>
      </c>
    </row>
    <row r="59" spans="1:7" x14ac:dyDescent="0.25">
      <c r="B59"/>
    </row>
    <row r="60" spans="1:7" x14ac:dyDescent="0.25">
      <c r="E60" s="33"/>
      <c r="F60" s="13"/>
    </row>
  </sheetData>
  <mergeCells count="8">
    <mergeCell ref="A51:F51"/>
    <mergeCell ref="A3:G3"/>
    <mergeCell ref="A1:G1"/>
    <mergeCell ref="B6:B8"/>
    <mergeCell ref="F6:F8"/>
    <mergeCell ref="G6:G8"/>
    <mergeCell ref="B5:E5"/>
    <mergeCell ref="E6:E8"/>
  </mergeCells>
  <pageMargins left="0.51181102362204722" right="0.51181102362204722" top="0.47244094488188981" bottom="0.31496062992125984" header="0.31496062992125984" footer="0.19685039370078741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topLeftCell="A3" zoomScale="90" zoomScaleNormal="100" zoomScaleSheetLayoutView="90" workbookViewId="0">
      <selection activeCell="K13" sqref="K13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ht="9" customHeight="1" x14ac:dyDescent="0.25">
      <c r="A8" s="78"/>
    </row>
    <row r="9" spans="1:10" ht="23.25" x14ac:dyDescent="0.35">
      <c r="A9" s="329" t="s">
        <v>140</v>
      </c>
      <c r="B9" s="329"/>
      <c r="C9" s="329"/>
      <c r="D9" s="329"/>
      <c r="E9" s="329"/>
      <c r="F9" s="329"/>
      <c r="G9" s="329"/>
    </row>
    <row r="10" spans="1:10" ht="7.5" customHeight="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15.75" thickBot="1" x14ac:dyDescent="0.3">
      <c r="A15" s="83">
        <f>'ABR-2014'!D15</f>
        <v>4637.1460323148094</v>
      </c>
      <c r="B15" s="16" t="s">
        <v>8</v>
      </c>
      <c r="C15" s="17" t="s">
        <v>9</v>
      </c>
      <c r="D15" s="18">
        <f>A15*(0.83%)+A15</f>
        <v>4675.6343443830219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15.75" thickBot="1" x14ac:dyDescent="0.3">
      <c r="A16" s="83">
        <f>'ABR-2014'!D16</f>
        <v>3377.4901722559293</v>
      </c>
      <c r="B16" s="6" t="s">
        <v>11</v>
      </c>
      <c r="C16" s="4" t="s">
        <v>12</v>
      </c>
      <c r="D16" s="18">
        <f t="shared" ref="D16:D62" si="0">A16*(0.83%)+A16</f>
        <v>3405.5233406856537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15.75" thickBot="1" x14ac:dyDescent="0.3">
      <c r="A17" s="83">
        <f>'ABR-2014'!D17</f>
        <v>3377.4901722559293</v>
      </c>
      <c r="B17" s="6" t="s">
        <v>11</v>
      </c>
      <c r="C17" s="4" t="s">
        <v>12</v>
      </c>
      <c r="D17" s="18">
        <f t="shared" si="0"/>
        <v>3405.5233406856537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15.75" thickBot="1" x14ac:dyDescent="0.3">
      <c r="A18" s="83">
        <f>'ABR-2014'!D18</f>
        <v>3377.4901722559293</v>
      </c>
      <c r="B18" s="6" t="s">
        <v>11</v>
      </c>
      <c r="C18" s="4" t="s">
        <v>12</v>
      </c>
      <c r="D18" s="18">
        <f t="shared" si="0"/>
        <v>3405.5233406856537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15.75" thickBot="1" x14ac:dyDescent="0.3">
      <c r="A19" s="83">
        <f>'ABR-2014'!D19</f>
        <v>3377.4901722559293</v>
      </c>
      <c r="B19" s="6" t="s">
        <v>11</v>
      </c>
      <c r="C19" s="4" t="s">
        <v>12</v>
      </c>
      <c r="D19" s="18">
        <f t="shared" si="0"/>
        <v>3405.5233406856537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15.75" thickBot="1" x14ac:dyDescent="0.3">
      <c r="A20" s="83">
        <f>'ABR-2014'!D20</f>
        <v>3377.4901722559293</v>
      </c>
      <c r="B20" s="6" t="s">
        <v>11</v>
      </c>
      <c r="C20" s="4" t="s">
        <v>12</v>
      </c>
      <c r="D20" s="18">
        <f t="shared" si="0"/>
        <v>3405.5233406856537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15.75" thickBot="1" x14ac:dyDescent="0.3">
      <c r="A21" s="83">
        <f>'ABR-2014'!D21</f>
        <v>3377.4901722559293</v>
      </c>
      <c r="B21" s="6" t="s">
        <v>11</v>
      </c>
      <c r="C21" s="4" t="s">
        <v>12</v>
      </c>
      <c r="D21" s="18">
        <f t="shared" si="0"/>
        <v>3405.5233406856537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15.75" thickBot="1" x14ac:dyDescent="0.3">
      <c r="A22" s="83">
        <f>'ABR-2014'!D22</f>
        <v>3377.4901722559293</v>
      </c>
      <c r="B22" s="6" t="s">
        <v>11</v>
      </c>
      <c r="C22" s="4" t="s">
        <v>12</v>
      </c>
      <c r="D22" s="18">
        <f t="shared" si="0"/>
        <v>3405.5233406856537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15.75" thickBot="1" x14ac:dyDescent="0.3">
      <c r="A23" s="83">
        <f>'ABR-2014'!D23</f>
        <v>3377.4901722559293</v>
      </c>
      <c r="B23" s="6" t="s">
        <v>11</v>
      </c>
      <c r="C23" s="4" t="s">
        <v>12</v>
      </c>
      <c r="D23" s="18">
        <f t="shared" si="0"/>
        <v>3405.5233406856537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15.75" thickBot="1" x14ac:dyDescent="0.3">
      <c r="A24" s="83">
        <f>'ABR-2014'!D24</f>
        <v>3377.4901722559293</v>
      </c>
      <c r="B24" s="6" t="s">
        <v>11</v>
      </c>
      <c r="C24" s="4" t="s">
        <v>12</v>
      </c>
      <c r="D24" s="18">
        <f t="shared" si="0"/>
        <v>3405.5233406856537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15.75" thickBot="1" x14ac:dyDescent="0.3">
      <c r="A25" s="83">
        <f>'ABR-2014'!D25</f>
        <v>3377.4901722559293</v>
      </c>
      <c r="B25" s="6" t="s">
        <v>11</v>
      </c>
      <c r="C25" s="4" t="s">
        <v>12</v>
      </c>
      <c r="D25" s="18">
        <f t="shared" si="0"/>
        <v>3405.5233406856537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15.75" thickBot="1" x14ac:dyDescent="0.3">
      <c r="A26" s="83">
        <f>'ABR-2014'!D26</f>
        <v>3377.4901722559293</v>
      </c>
      <c r="B26" s="6" t="s">
        <v>11</v>
      </c>
      <c r="C26" s="4" t="s">
        <v>12</v>
      </c>
      <c r="D26" s="18">
        <f t="shared" si="0"/>
        <v>3405.5233406856537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15.75" thickBot="1" x14ac:dyDescent="0.3">
      <c r="A27" s="83">
        <f>'ABR-2014'!D27</f>
        <v>1854.853921373561</v>
      </c>
      <c r="B27" s="6" t="s">
        <v>23</v>
      </c>
      <c r="C27" s="4" t="s">
        <v>12</v>
      </c>
      <c r="D27" s="18">
        <f t="shared" si="0"/>
        <v>1870.2492089209616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15.75" thickBot="1" x14ac:dyDescent="0.3">
      <c r="A28" s="83">
        <f>'ABR-2014'!D28</f>
        <v>1657.0908708533523</v>
      </c>
      <c r="B28" s="6" t="s">
        <v>23</v>
      </c>
      <c r="C28" s="4" t="s">
        <v>12</v>
      </c>
      <c r="D28" s="18">
        <f t="shared" si="0"/>
        <v>1670.8447250814352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15.75" thickBot="1" x14ac:dyDescent="0.3">
      <c r="A29" s="83">
        <f>'ABR-2014'!D29</f>
        <v>1657.0908708533523</v>
      </c>
      <c r="B29" s="6" t="s">
        <v>23</v>
      </c>
      <c r="C29" s="4" t="s">
        <v>12</v>
      </c>
      <c r="D29" s="18">
        <f t="shared" si="0"/>
        <v>1670.8447250814352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15.75" thickBot="1" x14ac:dyDescent="0.3">
      <c r="A30" s="83">
        <f>'ABR-2014'!D30</f>
        <v>1657.0908708533523</v>
      </c>
      <c r="B30" s="6" t="s">
        <v>23</v>
      </c>
      <c r="C30" s="4" t="s">
        <v>12</v>
      </c>
      <c r="D30" s="18">
        <f t="shared" si="0"/>
        <v>1670.8447250814352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15.75" thickBot="1" x14ac:dyDescent="0.3">
      <c r="A31" s="83">
        <f>'ABR-2014'!D31</f>
        <v>1657.0908708533523</v>
      </c>
      <c r="B31" s="6" t="s">
        <v>23</v>
      </c>
      <c r="C31" s="4" t="s">
        <v>12</v>
      </c>
      <c r="D31" s="18">
        <f t="shared" si="0"/>
        <v>1670.8447250814352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15.75" thickBot="1" x14ac:dyDescent="0.3">
      <c r="A32" s="83">
        <f>'ABR-2014'!D32</f>
        <v>1657.0908708533523</v>
      </c>
      <c r="B32" s="6" t="s">
        <v>23</v>
      </c>
      <c r="C32" s="4" t="s">
        <v>12</v>
      </c>
      <c r="D32" s="18">
        <f t="shared" si="0"/>
        <v>1670.8447250814352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15.75" thickBot="1" x14ac:dyDescent="0.3">
      <c r="A33" s="83">
        <f>'ABR-2014'!D33</f>
        <v>1657.0908708533523</v>
      </c>
      <c r="B33" s="6" t="s">
        <v>23</v>
      </c>
      <c r="C33" s="4" t="s">
        <v>12</v>
      </c>
      <c r="D33" s="18">
        <f t="shared" si="0"/>
        <v>1670.8447250814352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15.75" thickBot="1" x14ac:dyDescent="0.3">
      <c r="A34" s="83">
        <f>'ABR-2014'!D34</f>
        <v>1657.0908708533523</v>
      </c>
      <c r="B34" s="6" t="s">
        <v>23</v>
      </c>
      <c r="C34" s="4" t="s">
        <v>12</v>
      </c>
      <c r="D34" s="18">
        <f t="shared" si="0"/>
        <v>1670.8447250814352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15.75" thickBot="1" x14ac:dyDescent="0.3">
      <c r="A35" s="83">
        <f>'ABR-2014'!D35</f>
        <v>1657.0908708533523</v>
      </c>
      <c r="B35" s="6" t="s">
        <v>23</v>
      </c>
      <c r="C35" s="4" t="s">
        <v>12</v>
      </c>
      <c r="D35" s="18">
        <f t="shared" si="0"/>
        <v>1670.8447250814352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15.75" thickBot="1" x14ac:dyDescent="0.3">
      <c r="A36" s="83">
        <f>'ABR-2014'!D36</f>
        <v>1657.0908708533523</v>
      </c>
      <c r="B36" s="6" t="s">
        <v>23</v>
      </c>
      <c r="C36" s="7" t="s">
        <v>9</v>
      </c>
      <c r="D36" s="18">
        <f t="shared" si="0"/>
        <v>1670.8447250814352</v>
      </c>
      <c r="E36" s="27" t="s">
        <v>82</v>
      </c>
      <c r="F36" s="5" t="s">
        <v>33</v>
      </c>
      <c r="G36" s="6">
        <v>1</v>
      </c>
      <c r="I36" s="13"/>
      <c r="J36" s="13"/>
    </row>
    <row r="37" spans="1:10" ht="15.75" thickBot="1" x14ac:dyDescent="0.3">
      <c r="A37" s="83">
        <f>'ABR-2014'!D37</f>
        <v>1657.0908708533523</v>
      </c>
      <c r="B37" s="6" t="s">
        <v>23</v>
      </c>
      <c r="C37" s="7" t="s">
        <v>9</v>
      </c>
      <c r="D37" s="18">
        <f t="shared" si="0"/>
        <v>1670.8447250814352</v>
      </c>
      <c r="E37" s="27" t="s">
        <v>83</v>
      </c>
      <c r="F37" s="5" t="s">
        <v>34</v>
      </c>
      <c r="G37" s="6">
        <v>1</v>
      </c>
      <c r="I37" s="13"/>
      <c r="J37" s="13"/>
    </row>
    <row r="38" spans="1:10" ht="15.75" thickBot="1" x14ac:dyDescent="0.3">
      <c r="A38" s="83">
        <f>'ABR-2014'!D38</f>
        <v>1657.0908708533523</v>
      </c>
      <c r="B38" s="6" t="s">
        <v>23</v>
      </c>
      <c r="C38" s="4" t="s">
        <v>12</v>
      </c>
      <c r="D38" s="18">
        <f t="shared" si="0"/>
        <v>1670.8447250814352</v>
      </c>
      <c r="E38" s="27" t="s">
        <v>136</v>
      </c>
      <c r="F38" s="5" t="s">
        <v>137</v>
      </c>
      <c r="G38" s="6">
        <v>1</v>
      </c>
      <c r="I38" s="13"/>
      <c r="J38" s="13"/>
    </row>
    <row r="39" spans="1:10" ht="15.75" thickBot="1" x14ac:dyDescent="0.3">
      <c r="A39" s="83">
        <f>'ABR-2014'!D39</f>
        <v>1657.0908708533523</v>
      </c>
      <c r="B39" s="6" t="s">
        <v>23</v>
      </c>
      <c r="C39" s="4" t="s">
        <v>12</v>
      </c>
      <c r="D39" s="18">
        <f t="shared" si="0"/>
        <v>1670.8447250814352</v>
      </c>
      <c r="E39" s="27" t="s">
        <v>84</v>
      </c>
      <c r="F39" s="5" t="s">
        <v>57</v>
      </c>
      <c r="G39" s="6">
        <v>1</v>
      </c>
      <c r="I39" s="13"/>
      <c r="J39" s="13"/>
    </row>
    <row r="40" spans="1:10" ht="15.75" thickBot="1" x14ac:dyDescent="0.3">
      <c r="A40" s="83">
        <f>'ABR-2014'!D40</f>
        <v>1657.0908708533523</v>
      </c>
      <c r="B40" s="6" t="s">
        <v>23</v>
      </c>
      <c r="C40" s="4" t="s">
        <v>12</v>
      </c>
      <c r="D40" s="18">
        <f t="shared" si="0"/>
        <v>1670.8447250814352</v>
      </c>
      <c r="E40" s="27" t="s">
        <v>85</v>
      </c>
      <c r="F40" s="59" t="s">
        <v>35</v>
      </c>
      <c r="G40" s="6">
        <v>1</v>
      </c>
      <c r="I40" s="13"/>
      <c r="J40" s="13"/>
    </row>
    <row r="41" spans="1:10" ht="15.75" thickBot="1" x14ac:dyDescent="0.3">
      <c r="A41" s="83">
        <f>'ABR-2014'!D41</f>
        <v>1232.3135350522532</v>
      </c>
      <c r="B41" s="6" t="s">
        <v>36</v>
      </c>
      <c r="C41" s="4" t="s">
        <v>12</v>
      </c>
      <c r="D41" s="18">
        <f t="shared" si="0"/>
        <v>1242.5417373931868</v>
      </c>
      <c r="E41" s="27" t="s">
        <v>86</v>
      </c>
      <c r="F41" s="5" t="s">
        <v>37</v>
      </c>
      <c r="G41" s="6">
        <v>1</v>
      </c>
      <c r="I41" s="13"/>
      <c r="J41" s="13"/>
    </row>
    <row r="42" spans="1:10" ht="15.75" thickBot="1" x14ac:dyDescent="0.3">
      <c r="A42" s="83">
        <f>'ABR-2014'!D42</f>
        <v>1232.3135350522532</v>
      </c>
      <c r="B42" s="6" t="s">
        <v>36</v>
      </c>
      <c r="C42" s="4" t="s">
        <v>12</v>
      </c>
      <c r="D42" s="18">
        <f t="shared" si="0"/>
        <v>1242.5417373931868</v>
      </c>
      <c r="E42" s="27" t="s">
        <v>87</v>
      </c>
      <c r="F42" s="14" t="s">
        <v>56</v>
      </c>
      <c r="G42" s="6">
        <v>2</v>
      </c>
      <c r="I42" s="13"/>
      <c r="J42" s="13"/>
    </row>
    <row r="43" spans="1:10" ht="15.75" thickBot="1" x14ac:dyDescent="0.3">
      <c r="A43" s="83">
        <f>'ABR-2014'!D43</f>
        <v>1232.3135350522532</v>
      </c>
      <c r="B43" s="6" t="s">
        <v>36</v>
      </c>
      <c r="C43" s="4" t="s">
        <v>12</v>
      </c>
      <c r="D43" s="18">
        <f t="shared" si="0"/>
        <v>1242.5417373931868</v>
      </c>
      <c r="E43" s="27" t="s">
        <v>88</v>
      </c>
      <c r="F43" s="5" t="s">
        <v>38</v>
      </c>
      <c r="G43" s="6">
        <v>1</v>
      </c>
      <c r="I43" s="13"/>
      <c r="J43" s="13"/>
    </row>
    <row r="44" spans="1:10" ht="15.75" thickBot="1" x14ac:dyDescent="0.3">
      <c r="A44" s="83">
        <f>'ABR-2014'!D44</f>
        <v>1232.3135350522532</v>
      </c>
      <c r="B44" s="6" t="s">
        <v>36</v>
      </c>
      <c r="C44" s="4" t="s">
        <v>12</v>
      </c>
      <c r="D44" s="18">
        <f t="shared" si="0"/>
        <v>1242.5417373931868</v>
      </c>
      <c r="E44" s="27" t="s">
        <v>89</v>
      </c>
      <c r="F44" s="5" t="s">
        <v>39</v>
      </c>
      <c r="G44" s="6">
        <v>1</v>
      </c>
      <c r="I44" s="13"/>
      <c r="J44" s="13"/>
    </row>
    <row r="45" spans="1:10" ht="15.75" thickBot="1" x14ac:dyDescent="0.3">
      <c r="A45" s="83">
        <f>'ABR-2014'!D45</f>
        <v>1232.3135350522532</v>
      </c>
      <c r="B45" s="6" t="s">
        <v>36</v>
      </c>
      <c r="C45" s="4" t="s">
        <v>12</v>
      </c>
      <c r="D45" s="18">
        <f t="shared" si="0"/>
        <v>1242.5417373931868</v>
      </c>
      <c r="E45" s="27" t="s">
        <v>90</v>
      </c>
      <c r="F45" s="5" t="s">
        <v>40</v>
      </c>
      <c r="G45" s="6">
        <v>1</v>
      </c>
      <c r="I45" s="13"/>
      <c r="J45" s="13"/>
    </row>
    <row r="46" spans="1:10" ht="15.75" thickBot="1" x14ac:dyDescent="0.3">
      <c r="A46" s="83">
        <f>'ABR-2014'!D46</f>
        <v>1232.3135350522532</v>
      </c>
      <c r="B46" s="6" t="s">
        <v>36</v>
      </c>
      <c r="C46" s="4" t="s">
        <v>12</v>
      </c>
      <c r="D46" s="18">
        <f t="shared" si="0"/>
        <v>1242.5417373931868</v>
      </c>
      <c r="E46" s="27" t="s">
        <v>124</v>
      </c>
      <c r="F46" s="5" t="s">
        <v>125</v>
      </c>
      <c r="G46" s="6">
        <v>1</v>
      </c>
      <c r="I46" s="13"/>
      <c r="J46" s="13"/>
    </row>
    <row r="47" spans="1:10" ht="15.75" thickBot="1" x14ac:dyDescent="0.3">
      <c r="A47" s="83">
        <f>'ABR-2014'!D47</f>
        <v>1232.3135350522532</v>
      </c>
      <c r="B47" s="6" t="s">
        <v>36</v>
      </c>
      <c r="C47" s="4" t="s">
        <v>12</v>
      </c>
      <c r="D47" s="18">
        <f t="shared" si="0"/>
        <v>1242.5417373931868</v>
      </c>
      <c r="E47" s="27" t="s">
        <v>91</v>
      </c>
      <c r="F47" s="5" t="s">
        <v>41</v>
      </c>
      <c r="G47" s="6">
        <v>1</v>
      </c>
      <c r="I47" s="13"/>
      <c r="J47" s="13"/>
    </row>
    <row r="48" spans="1:10" ht="15.75" thickBot="1" x14ac:dyDescent="0.3">
      <c r="A48" s="83">
        <f>'ABR-2014'!D48</f>
        <v>1232.3135350522532</v>
      </c>
      <c r="B48" s="6" t="s">
        <v>36</v>
      </c>
      <c r="C48" s="4" t="s">
        <v>12</v>
      </c>
      <c r="D48" s="18">
        <f t="shared" si="0"/>
        <v>1242.5417373931868</v>
      </c>
      <c r="E48" s="27" t="s">
        <v>92</v>
      </c>
      <c r="F48" s="5" t="s">
        <v>42</v>
      </c>
      <c r="G48" s="6">
        <v>1</v>
      </c>
      <c r="I48" s="13"/>
      <c r="J48" s="13"/>
    </row>
    <row r="49" spans="1:13" ht="20.100000000000001" customHeight="1" thickBot="1" x14ac:dyDescent="0.3">
      <c r="A49" s="83">
        <f>'ABR-2014'!D49</f>
        <v>888.27185296681864</v>
      </c>
      <c r="B49" s="6" t="s">
        <v>43</v>
      </c>
      <c r="C49" s="4" t="s">
        <v>12</v>
      </c>
      <c r="D49" s="18">
        <f t="shared" si="0"/>
        <v>895.64450934644321</v>
      </c>
      <c r="E49" s="27" t="s">
        <v>93</v>
      </c>
      <c r="F49" s="5" t="s">
        <v>44</v>
      </c>
      <c r="G49" s="6">
        <v>1</v>
      </c>
      <c r="I49" s="13"/>
      <c r="J49" s="13"/>
    </row>
    <row r="50" spans="1:13" ht="20.100000000000001" customHeight="1" thickBot="1" x14ac:dyDescent="0.3">
      <c r="A50" s="83">
        <f>'ABR-2014'!D50</f>
        <v>888.27185296681864</v>
      </c>
      <c r="B50" s="6" t="s">
        <v>43</v>
      </c>
      <c r="C50" s="4" t="s">
        <v>12</v>
      </c>
      <c r="D50" s="18">
        <f t="shared" si="0"/>
        <v>895.64450934644321</v>
      </c>
      <c r="E50" s="27" t="s">
        <v>94</v>
      </c>
      <c r="F50" s="5" t="s">
        <v>45</v>
      </c>
      <c r="G50" s="6">
        <v>4</v>
      </c>
      <c r="I50" s="13"/>
      <c r="J50" s="13"/>
    </row>
    <row r="51" spans="1:13" ht="20.100000000000001" customHeight="1" thickBot="1" x14ac:dyDescent="0.3">
      <c r="A51" s="83">
        <f>'ABR-2014'!D51</f>
        <v>888.27185296681864</v>
      </c>
      <c r="B51" s="6" t="s">
        <v>43</v>
      </c>
      <c r="C51" s="4" t="s">
        <v>12</v>
      </c>
      <c r="D51" s="18">
        <f t="shared" si="0"/>
        <v>895.64450934644321</v>
      </c>
      <c r="E51" s="27" t="s">
        <v>95</v>
      </c>
      <c r="F51" s="5" t="s">
        <v>46</v>
      </c>
      <c r="G51" s="6">
        <v>1</v>
      </c>
      <c r="I51" s="13"/>
      <c r="J51" s="13"/>
    </row>
    <row r="52" spans="1:13" ht="20.100000000000001" customHeight="1" thickBot="1" x14ac:dyDescent="0.3">
      <c r="A52" s="83">
        <f>'ABR-2014'!D52</f>
        <v>888.27185296681864</v>
      </c>
      <c r="B52" s="6" t="s">
        <v>43</v>
      </c>
      <c r="C52" s="4" t="s">
        <v>12</v>
      </c>
      <c r="D52" s="18">
        <f t="shared" si="0"/>
        <v>895.64450934644321</v>
      </c>
      <c r="E52" s="27" t="s">
        <v>96</v>
      </c>
      <c r="F52" s="5" t="s">
        <v>47</v>
      </c>
      <c r="G52" s="6">
        <v>1</v>
      </c>
      <c r="I52" s="13"/>
      <c r="J52" s="13"/>
    </row>
    <row r="53" spans="1:13" ht="20.100000000000001" customHeight="1" thickBot="1" x14ac:dyDescent="0.3">
      <c r="A53" s="83">
        <f>'ABR-2014'!D53</f>
        <v>795.27426130156971</v>
      </c>
      <c r="B53" s="6" t="s">
        <v>48</v>
      </c>
      <c r="C53" s="4" t="s">
        <v>12</v>
      </c>
      <c r="D53" s="18">
        <f t="shared" si="0"/>
        <v>801.87503767037276</v>
      </c>
      <c r="E53" s="27" t="s">
        <v>97</v>
      </c>
      <c r="F53" s="5" t="s">
        <v>49</v>
      </c>
      <c r="G53" s="6">
        <v>2</v>
      </c>
      <c r="I53" s="13"/>
      <c r="J53" s="13"/>
    </row>
    <row r="54" spans="1:13" ht="20.100000000000001" customHeight="1" thickBot="1" x14ac:dyDescent="0.3">
      <c r="A54" s="83">
        <f>'ABR-2014'!D54</f>
        <v>795.27426130156971</v>
      </c>
      <c r="B54" s="6" t="s">
        <v>48</v>
      </c>
      <c r="C54" s="4" t="s">
        <v>12</v>
      </c>
      <c r="D54" s="18">
        <f t="shared" si="0"/>
        <v>801.87503767037276</v>
      </c>
      <c r="E54" s="27" t="s">
        <v>98</v>
      </c>
      <c r="F54" s="5" t="s">
        <v>50</v>
      </c>
      <c r="G54" s="6">
        <v>2</v>
      </c>
    </row>
    <row r="55" spans="1:13" ht="20.100000000000001" customHeight="1" thickBot="1" x14ac:dyDescent="0.3">
      <c r="A55" s="83">
        <f>'ABR-2014'!D55</f>
        <v>795.27426130156971</v>
      </c>
      <c r="B55" s="6" t="s">
        <v>48</v>
      </c>
      <c r="C55" s="4" t="s">
        <v>12</v>
      </c>
      <c r="D55" s="18">
        <f t="shared" si="0"/>
        <v>801.87503767037276</v>
      </c>
      <c r="E55" s="27" t="s">
        <v>99</v>
      </c>
      <c r="F55" s="5" t="s">
        <v>51</v>
      </c>
      <c r="G55" s="6">
        <v>3</v>
      </c>
    </row>
    <row r="56" spans="1:13" ht="20.100000000000001" customHeight="1" thickBot="1" x14ac:dyDescent="0.3">
      <c r="A56" s="83">
        <f>'ABR-2014'!D56</f>
        <v>722.70200400472038</v>
      </c>
      <c r="B56" s="6" t="s">
        <v>52</v>
      </c>
      <c r="C56" s="4" t="s">
        <v>12</v>
      </c>
      <c r="D56" s="18">
        <f t="shared" si="0"/>
        <v>728.70043063795958</v>
      </c>
      <c r="E56" s="27" t="s">
        <v>100</v>
      </c>
      <c r="F56" s="5" t="s">
        <v>53</v>
      </c>
      <c r="G56" s="6">
        <v>8</v>
      </c>
    </row>
    <row r="57" spans="1:13" ht="19.5" thickBot="1" x14ac:dyDescent="0.35">
      <c r="A57" s="83">
        <f>'ABR-2014'!D57</f>
        <v>0</v>
      </c>
      <c r="B57"/>
      <c r="D57" s="63"/>
      <c r="G57" s="60">
        <f>SUM(G15:G56)</f>
        <v>58</v>
      </c>
    </row>
    <row r="58" spans="1:13" ht="19.5" thickBot="1" x14ac:dyDescent="0.35">
      <c r="A58" s="83">
        <f>'ABR-2014'!D58</f>
        <v>0</v>
      </c>
      <c r="B58" s="64"/>
      <c r="C58" s="65" t="s">
        <v>121</v>
      </c>
      <c r="D58" s="61"/>
      <c r="E58" s="65"/>
      <c r="F58" s="66"/>
    </row>
    <row r="59" spans="1:13" ht="15.75" thickBot="1" x14ac:dyDescent="0.3">
      <c r="A59" s="83">
        <f>'ABR-2014'!D59</f>
        <v>0</v>
      </c>
      <c r="B59"/>
      <c r="D59" s="69"/>
      <c r="E59" s="39" t="s">
        <v>118</v>
      </c>
      <c r="F59" s="39" t="s">
        <v>120</v>
      </c>
    </row>
    <row r="60" spans="1:13" ht="16.5" thickBot="1" x14ac:dyDescent="0.3">
      <c r="A60" s="83">
        <f>'ABR-2014'!D60</f>
        <v>724</v>
      </c>
      <c r="B60"/>
      <c r="D60" s="70">
        <v>724</v>
      </c>
      <c r="E60" s="71" t="s">
        <v>117</v>
      </c>
      <c r="F60" s="44" t="s">
        <v>127</v>
      </c>
      <c r="G60" s="45">
        <v>1</v>
      </c>
    </row>
    <row r="61" spans="1:13" ht="16.5" thickBot="1" x14ac:dyDescent="0.3">
      <c r="A61" s="83">
        <f>'ABR-2014'!D61</f>
        <v>884.89195981404885</v>
      </c>
      <c r="B61" s="41"/>
      <c r="D61" s="72">
        <f t="shared" si="0"/>
        <v>892.23656308050545</v>
      </c>
      <c r="E61" s="67" t="s">
        <v>115</v>
      </c>
      <c r="F61" s="34" t="s">
        <v>128</v>
      </c>
      <c r="G61" s="32">
        <v>1</v>
      </c>
    </row>
    <row r="62" spans="1:13" ht="16.5" thickBot="1" x14ac:dyDescent="0.3">
      <c r="A62" s="83">
        <f>'ABR-2014'!D62</f>
        <v>958.03201019289691</v>
      </c>
      <c r="B62" s="41">
        <v>0</v>
      </c>
      <c r="D62" s="73">
        <f t="shared" si="0"/>
        <v>965.98367587749794</v>
      </c>
      <c r="E62" s="68" t="s">
        <v>116</v>
      </c>
      <c r="F62" s="48" t="s">
        <v>113</v>
      </c>
      <c r="G62" s="49">
        <v>1</v>
      </c>
    </row>
    <row r="63" spans="1:13" ht="4.5" customHeight="1" thickBot="1" x14ac:dyDescent="0.3">
      <c r="B63"/>
      <c r="H63" s="74"/>
      <c r="I63" s="74"/>
      <c r="J63" s="74"/>
      <c r="K63" s="74"/>
      <c r="L63" s="74"/>
      <c r="M63" s="74"/>
    </row>
    <row r="64" spans="1:13" ht="19.5" thickBot="1" x14ac:dyDescent="0.35">
      <c r="B64"/>
      <c r="G64" s="60">
        <f>G57+G60+G61+G62</f>
        <v>61</v>
      </c>
    </row>
    <row r="65" spans="1:7" x14ac:dyDescent="0.25">
      <c r="B65"/>
    </row>
    <row r="66" spans="1:7" x14ac:dyDescent="0.25">
      <c r="A66" s="333" t="s">
        <v>141</v>
      </c>
      <c r="B66" s="333"/>
      <c r="C66" s="333"/>
      <c r="D66" s="333"/>
      <c r="E66" s="333"/>
      <c r="F66" s="333"/>
      <c r="G66" s="333"/>
    </row>
  </sheetData>
  <mergeCells count="12">
    <mergeCell ref="A66:G66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362204722" right="0.51181102362204722" top="0.35433070866141736" bottom="0.23622047244094491" header="0.27559055118110237" footer="0.15748031496062992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topLeftCell="A44" zoomScale="90" zoomScaleNormal="100" zoomScaleSheetLayoutView="90" workbookViewId="0">
      <selection activeCell="K54" sqref="A1:XFD1048576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8.25" customHeight="1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ht="20.25" customHeight="1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143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0.100000000000001" customHeight="1" thickBot="1" x14ac:dyDescent="0.3">
      <c r="A15" s="83">
        <f>'05'!D15</f>
        <v>4675.6343443830219</v>
      </c>
      <c r="B15" s="16" t="s">
        <v>8</v>
      </c>
      <c r="C15" s="17" t="s">
        <v>9</v>
      </c>
      <c r="D15" s="84">
        <f>A15*(0.83%)+A15</f>
        <v>4714.442109441401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0.100000000000001" customHeight="1" thickBot="1" x14ac:dyDescent="0.3">
      <c r="A16" s="83">
        <f>'05'!D16</f>
        <v>3405.5233406856537</v>
      </c>
      <c r="B16" s="6" t="s">
        <v>11</v>
      </c>
      <c r="C16" s="4" t="s">
        <v>12</v>
      </c>
      <c r="D16" s="84">
        <f t="shared" ref="D16:D62" si="0">A16*(0.83%)+A16</f>
        <v>3433.7891844133446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0.100000000000001" customHeight="1" thickBot="1" x14ac:dyDescent="0.3">
      <c r="A17" s="83">
        <f>'05'!D17</f>
        <v>3405.5233406856537</v>
      </c>
      <c r="B17" s="6" t="s">
        <v>11</v>
      </c>
      <c r="C17" s="4" t="s">
        <v>12</v>
      </c>
      <c r="D17" s="84">
        <f t="shared" si="0"/>
        <v>3433.7891844133446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0.100000000000001" customHeight="1" thickBot="1" x14ac:dyDescent="0.3">
      <c r="A18" s="83">
        <f>'05'!D18</f>
        <v>3405.5233406856537</v>
      </c>
      <c r="B18" s="6" t="s">
        <v>11</v>
      </c>
      <c r="C18" s="4" t="s">
        <v>12</v>
      </c>
      <c r="D18" s="84">
        <f t="shared" si="0"/>
        <v>3433.7891844133446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0.100000000000001" customHeight="1" thickBot="1" x14ac:dyDescent="0.3">
      <c r="A19" s="83">
        <f>'05'!D19</f>
        <v>3405.5233406856537</v>
      </c>
      <c r="B19" s="6" t="s">
        <v>11</v>
      </c>
      <c r="C19" s="4" t="s">
        <v>12</v>
      </c>
      <c r="D19" s="84">
        <f t="shared" si="0"/>
        <v>3433.7891844133446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0.100000000000001" customHeight="1" thickBot="1" x14ac:dyDescent="0.3">
      <c r="A20" s="83">
        <f>'05'!D20</f>
        <v>3405.5233406856537</v>
      </c>
      <c r="B20" s="6" t="s">
        <v>11</v>
      </c>
      <c r="C20" s="4" t="s">
        <v>12</v>
      </c>
      <c r="D20" s="84">
        <f t="shared" si="0"/>
        <v>3433.7891844133446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0.100000000000001" customHeight="1" thickBot="1" x14ac:dyDescent="0.3">
      <c r="A21" s="83">
        <f>'05'!D21</f>
        <v>3405.5233406856537</v>
      </c>
      <c r="B21" s="6" t="s">
        <v>11</v>
      </c>
      <c r="C21" s="4" t="s">
        <v>12</v>
      </c>
      <c r="D21" s="84">
        <f t="shared" si="0"/>
        <v>3433.7891844133446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0.100000000000001" customHeight="1" thickBot="1" x14ac:dyDescent="0.3">
      <c r="A22" s="83">
        <f>'05'!D22</f>
        <v>3405.5233406856537</v>
      </c>
      <c r="B22" s="6" t="s">
        <v>11</v>
      </c>
      <c r="C22" s="4" t="s">
        <v>12</v>
      </c>
      <c r="D22" s="84">
        <f t="shared" si="0"/>
        <v>3433.7891844133446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0.100000000000001" customHeight="1" thickBot="1" x14ac:dyDescent="0.3">
      <c r="A23" s="83">
        <f>'05'!D23</f>
        <v>3405.5233406856537</v>
      </c>
      <c r="B23" s="6" t="s">
        <v>11</v>
      </c>
      <c r="C23" s="4" t="s">
        <v>12</v>
      </c>
      <c r="D23" s="84">
        <f t="shared" si="0"/>
        <v>3433.7891844133446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0.100000000000001" customHeight="1" thickBot="1" x14ac:dyDescent="0.3">
      <c r="A24" s="83">
        <f>'05'!D24</f>
        <v>3405.5233406856537</v>
      </c>
      <c r="B24" s="6" t="s">
        <v>11</v>
      </c>
      <c r="C24" s="4" t="s">
        <v>12</v>
      </c>
      <c r="D24" s="84">
        <f t="shared" si="0"/>
        <v>3433.7891844133446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0.100000000000001" customHeight="1" thickBot="1" x14ac:dyDescent="0.3">
      <c r="A25" s="83">
        <f>'05'!D25</f>
        <v>3405.5233406856537</v>
      </c>
      <c r="B25" s="6" t="s">
        <v>11</v>
      </c>
      <c r="C25" s="4" t="s">
        <v>12</v>
      </c>
      <c r="D25" s="84">
        <f t="shared" si="0"/>
        <v>3433.7891844133446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0.100000000000001" customHeight="1" thickBot="1" x14ac:dyDescent="0.3">
      <c r="A26" s="83">
        <f>'05'!D26</f>
        <v>3405.5233406856537</v>
      </c>
      <c r="B26" s="6" t="s">
        <v>11</v>
      </c>
      <c r="C26" s="4" t="s">
        <v>12</v>
      </c>
      <c r="D26" s="84">
        <f t="shared" si="0"/>
        <v>3433.7891844133446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0.100000000000001" customHeight="1" thickBot="1" x14ac:dyDescent="0.3">
      <c r="A27" s="83">
        <f>'05'!D27</f>
        <v>1870.2492089209616</v>
      </c>
      <c r="B27" s="6" t="s">
        <v>23</v>
      </c>
      <c r="C27" s="4" t="s">
        <v>12</v>
      </c>
      <c r="D27" s="84">
        <f t="shared" si="0"/>
        <v>1885.7722773550056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20.100000000000001" customHeight="1" thickBot="1" x14ac:dyDescent="0.3">
      <c r="A28" s="83">
        <f>'05'!D28</f>
        <v>1670.8447250814352</v>
      </c>
      <c r="B28" s="6" t="s">
        <v>23</v>
      </c>
      <c r="C28" s="4" t="s">
        <v>12</v>
      </c>
      <c r="D28" s="84">
        <f t="shared" si="0"/>
        <v>1684.7127362996112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20.100000000000001" customHeight="1" thickBot="1" x14ac:dyDescent="0.3">
      <c r="A29" s="83">
        <f>'05'!D29</f>
        <v>1670.8447250814352</v>
      </c>
      <c r="B29" s="6" t="s">
        <v>23</v>
      </c>
      <c r="C29" s="4" t="s">
        <v>12</v>
      </c>
      <c r="D29" s="84">
        <f t="shared" si="0"/>
        <v>1684.7127362996112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20.100000000000001" customHeight="1" thickBot="1" x14ac:dyDescent="0.3">
      <c r="A30" s="83">
        <f>'05'!D30</f>
        <v>1670.8447250814352</v>
      </c>
      <c r="B30" s="6" t="s">
        <v>23</v>
      </c>
      <c r="C30" s="4" t="s">
        <v>12</v>
      </c>
      <c r="D30" s="84">
        <f t="shared" si="0"/>
        <v>1684.7127362996112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20.100000000000001" customHeight="1" thickBot="1" x14ac:dyDescent="0.3">
      <c r="A31" s="83">
        <f>'05'!D31</f>
        <v>1670.8447250814352</v>
      </c>
      <c r="B31" s="6" t="s">
        <v>23</v>
      </c>
      <c r="C31" s="4" t="s">
        <v>12</v>
      </c>
      <c r="D31" s="84">
        <f t="shared" si="0"/>
        <v>1684.7127362996112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20.100000000000001" customHeight="1" thickBot="1" x14ac:dyDescent="0.3">
      <c r="A32" s="83">
        <f>'05'!D32</f>
        <v>1670.8447250814352</v>
      </c>
      <c r="B32" s="6" t="s">
        <v>23</v>
      </c>
      <c r="C32" s="4" t="s">
        <v>12</v>
      </c>
      <c r="D32" s="84">
        <f t="shared" si="0"/>
        <v>1684.7127362996112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20.100000000000001" customHeight="1" thickBot="1" x14ac:dyDescent="0.3">
      <c r="A33" s="83">
        <f>'05'!D33</f>
        <v>1670.8447250814352</v>
      </c>
      <c r="B33" s="6" t="s">
        <v>23</v>
      </c>
      <c r="C33" s="4" t="s">
        <v>12</v>
      </c>
      <c r="D33" s="84">
        <f t="shared" si="0"/>
        <v>1684.7127362996112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20.100000000000001" customHeight="1" thickBot="1" x14ac:dyDescent="0.3">
      <c r="A34" s="83">
        <f>'05'!D34</f>
        <v>1670.8447250814352</v>
      </c>
      <c r="B34" s="6" t="s">
        <v>23</v>
      </c>
      <c r="C34" s="4" t="s">
        <v>12</v>
      </c>
      <c r="D34" s="84">
        <f t="shared" si="0"/>
        <v>1684.7127362996112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20.100000000000001" customHeight="1" thickBot="1" x14ac:dyDescent="0.3">
      <c r="A35" s="83">
        <f>'05'!D35</f>
        <v>1670.8447250814352</v>
      </c>
      <c r="B35" s="6" t="s">
        <v>23</v>
      </c>
      <c r="C35" s="4" t="s">
        <v>12</v>
      </c>
      <c r="D35" s="84">
        <f t="shared" si="0"/>
        <v>1684.7127362996112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20.100000000000001" customHeight="1" thickBot="1" x14ac:dyDescent="0.3">
      <c r="A36" s="83">
        <f>'05'!D36</f>
        <v>1670.8447250814352</v>
      </c>
      <c r="B36" s="6" t="s">
        <v>23</v>
      </c>
      <c r="C36" s="7" t="s">
        <v>9</v>
      </c>
      <c r="D36" s="84">
        <f t="shared" si="0"/>
        <v>1684.7127362996112</v>
      </c>
      <c r="E36" s="27" t="s">
        <v>82</v>
      </c>
      <c r="F36" s="5" t="s">
        <v>33</v>
      </c>
      <c r="G36" s="6">
        <v>1</v>
      </c>
      <c r="I36" s="13"/>
      <c r="J36" s="13"/>
    </row>
    <row r="37" spans="1:10" ht="20.100000000000001" customHeight="1" thickBot="1" x14ac:dyDescent="0.3">
      <c r="A37" s="83">
        <f>'05'!D37</f>
        <v>1670.8447250814352</v>
      </c>
      <c r="B37" s="6" t="s">
        <v>23</v>
      </c>
      <c r="C37" s="7" t="s">
        <v>9</v>
      </c>
      <c r="D37" s="84">
        <f t="shared" si="0"/>
        <v>1684.7127362996112</v>
      </c>
      <c r="E37" s="27" t="s">
        <v>83</v>
      </c>
      <c r="F37" s="5" t="s">
        <v>34</v>
      </c>
      <c r="G37" s="6">
        <v>1</v>
      </c>
      <c r="I37" s="13"/>
      <c r="J37" s="13"/>
    </row>
    <row r="38" spans="1:10" ht="20.100000000000001" customHeight="1" thickBot="1" x14ac:dyDescent="0.3">
      <c r="A38" s="83">
        <f>'05'!D38</f>
        <v>1670.8447250814352</v>
      </c>
      <c r="B38" s="6" t="s">
        <v>23</v>
      </c>
      <c r="C38" s="4" t="s">
        <v>12</v>
      </c>
      <c r="D38" s="84">
        <f t="shared" si="0"/>
        <v>1684.7127362996112</v>
      </c>
      <c r="E38" s="27" t="s">
        <v>136</v>
      </c>
      <c r="F38" s="5" t="s">
        <v>137</v>
      </c>
      <c r="G38" s="6">
        <v>1</v>
      </c>
      <c r="I38" s="13"/>
      <c r="J38" s="13"/>
    </row>
    <row r="39" spans="1:10" ht="20.100000000000001" customHeight="1" thickBot="1" x14ac:dyDescent="0.3">
      <c r="A39" s="83">
        <f>'05'!D39</f>
        <v>1670.8447250814352</v>
      </c>
      <c r="B39" s="6" t="s">
        <v>23</v>
      </c>
      <c r="C39" s="4" t="s">
        <v>12</v>
      </c>
      <c r="D39" s="84">
        <f t="shared" si="0"/>
        <v>1684.7127362996112</v>
      </c>
      <c r="E39" s="27" t="s">
        <v>84</v>
      </c>
      <c r="F39" s="5" t="s">
        <v>57</v>
      </c>
      <c r="G39" s="6">
        <v>1</v>
      </c>
      <c r="I39" s="13"/>
      <c r="J39" s="13"/>
    </row>
    <row r="40" spans="1:10" ht="20.100000000000001" customHeight="1" thickBot="1" x14ac:dyDescent="0.3">
      <c r="A40" s="83">
        <f>'05'!D40</f>
        <v>1670.8447250814352</v>
      </c>
      <c r="B40" s="6" t="s">
        <v>23</v>
      </c>
      <c r="C40" s="4" t="s">
        <v>12</v>
      </c>
      <c r="D40" s="84">
        <f t="shared" si="0"/>
        <v>1684.7127362996112</v>
      </c>
      <c r="E40" s="27" t="s">
        <v>85</v>
      </c>
      <c r="F40" s="59" t="s">
        <v>35</v>
      </c>
      <c r="G40" s="6">
        <v>1</v>
      </c>
      <c r="I40" s="13"/>
      <c r="J40" s="13"/>
    </row>
    <row r="41" spans="1:10" ht="20.100000000000001" customHeight="1" thickBot="1" x14ac:dyDescent="0.3">
      <c r="A41" s="83">
        <f>'05'!D41</f>
        <v>1242.5417373931868</v>
      </c>
      <c r="B41" s="6" t="s">
        <v>36</v>
      </c>
      <c r="C41" s="4" t="s">
        <v>12</v>
      </c>
      <c r="D41" s="84">
        <f t="shared" si="0"/>
        <v>1252.8548338135504</v>
      </c>
      <c r="E41" s="27" t="s">
        <v>86</v>
      </c>
      <c r="F41" s="5" t="s">
        <v>37</v>
      </c>
      <c r="G41" s="6">
        <v>1</v>
      </c>
      <c r="I41" s="13"/>
      <c r="J41" s="13"/>
    </row>
    <row r="42" spans="1:10" ht="20.100000000000001" customHeight="1" thickBot="1" x14ac:dyDescent="0.3">
      <c r="A42" s="83">
        <f>'05'!D42</f>
        <v>1242.5417373931868</v>
      </c>
      <c r="B42" s="6" t="s">
        <v>36</v>
      </c>
      <c r="C42" s="4" t="s">
        <v>12</v>
      </c>
      <c r="D42" s="84">
        <f t="shared" si="0"/>
        <v>1252.8548338135504</v>
      </c>
      <c r="E42" s="27" t="s">
        <v>87</v>
      </c>
      <c r="F42" s="14" t="s">
        <v>56</v>
      </c>
      <c r="G42" s="6">
        <v>2</v>
      </c>
      <c r="I42" s="13"/>
      <c r="J42" s="13"/>
    </row>
    <row r="43" spans="1:10" ht="20.100000000000001" customHeight="1" thickBot="1" x14ac:dyDescent="0.3">
      <c r="A43" s="83">
        <f>'05'!D43</f>
        <v>1242.5417373931868</v>
      </c>
      <c r="B43" s="6" t="s">
        <v>36</v>
      </c>
      <c r="C43" s="4" t="s">
        <v>12</v>
      </c>
      <c r="D43" s="84">
        <f t="shared" si="0"/>
        <v>1252.8548338135504</v>
      </c>
      <c r="E43" s="27" t="s">
        <v>88</v>
      </c>
      <c r="F43" s="5" t="s">
        <v>38</v>
      </c>
      <c r="G43" s="6">
        <v>1</v>
      </c>
      <c r="I43" s="13"/>
      <c r="J43" s="13"/>
    </row>
    <row r="44" spans="1:10" ht="20.100000000000001" customHeight="1" thickBot="1" x14ac:dyDescent="0.3">
      <c r="A44" s="83">
        <f>'05'!D44</f>
        <v>1242.5417373931868</v>
      </c>
      <c r="B44" s="6" t="s">
        <v>36</v>
      </c>
      <c r="C44" s="4" t="s">
        <v>12</v>
      </c>
      <c r="D44" s="84">
        <f t="shared" si="0"/>
        <v>1252.8548338135504</v>
      </c>
      <c r="E44" s="27" t="s">
        <v>89</v>
      </c>
      <c r="F44" s="5" t="s">
        <v>39</v>
      </c>
      <c r="G44" s="6">
        <v>1</v>
      </c>
      <c r="I44" s="13"/>
      <c r="J44" s="13"/>
    </row>
    <row r="45" spans="1:10" ht="20.100000000000001" customHeight="1" thickBot="1" x14ac:dyDescent="0.3">
      <c r="A45" s="83">
        <f>'05'!D45</f>
        <v>1242.5417373931868</v>
      </c>
      <c r="B45" s="6" t="s">
        <v>36</v>
      </c>
      <c r="C45" s="4" t="s">
        <v>12</v>
      </c>
      <c r="D45" s="84">
        <f t="shared" si="0"/>
        <v>1252.8548338135504</v>
      </c>
      <c r="E45" s="27" t="s">
        <v>90</v>
      </c>
      <c r="F45" s="5" t="s">
        <v>40</v>
      </c>
      <c r="G45" s="6">
        <v>1</v>
      </c>
      <c r="I45" s="13"/>
      <c r="J45" s="13"/>
    </row>
    <row r="46" spans="1:10" ht="20.100000000000001" customHeight="1" thickBot="1" x14ac:dyDescent="0.3">
      <c r="A46" s="83">
        <f>'05'!D46</f>
        <v>1242.5417373931868</v>
      </c>
      <c r="B46" s="6" t="s">
        <v>36</v>
      </c>
      <c r="C46" s="4" t="s">
        <v>12</v>
      </c>
      <c r="D46" s="84">
        <f t="shared" si="0"/>
        <v>1252.8548338135504</v>
      </c>
      <c r="E46" s="27" t="s">
        <v>124</v>
      </c>
      <c r="F46" s="5" t="s">
        <v>125</v>
      </c>
      <c r="G46" s="6">
        <v>1</v>
      </c>
      <c r="I46" s="13"/>
      <c r="J46" s="13"/>
    </row>
    <row r="47" spans="1:10" ht="20.100000000000001" customHeight="1" thickBot="1" x14ac:dyDescent="0.3">
      <c r="A47" s="83">
        <f>'05'!D47</f>
        <v>1242.5417373931868</v>
      </c>
      <c r="B47" s="6" t="s">
        <v>36</v>
      </c>
      <c r="C47" s="4" t="s">
        <v>12</v>
      </c>
      <c r="D47" s="84">
        <f t="shared" si="0"/>
        <v>1252.8548338135504</v>
      </c>
      <c r="E47" s="27" t="s">
        <v>91</v>
      </c>
      <c r="F47" s="5" t="s">
        <v>41</v>
      </c>
      <c r="G47" s="6">
        <v>1</v>
      </c>
      <c r="I47" s="13"/>
      <c r="J47" s="13"/>
    </row>
    <row r="48" spans="1:10" ht="20.100000000000001" customHeight="1" thickBot="1" x14ac:dyDescent="0.3">
      <c r="A48" s="83">
        <f>'05'!D48</f>
        <v>1242.5417373931868</v>
      </c>
      <c r="B48" s="6" t="s">
        <v>36</v>
      </c>
      <c r="C48" s="4" t="s">
        <v>12</v>
      </c>
      <c r="D48" s="84">
        <f t="shared" si="0"/>
        <v>1252.8548338135504</v>
      </c>
      <c r="E48" s="27" t="s">
        <v>92</v>
      </c>
      <c r="F48" s="5" t="s">
        <v>42</v>
      </c>
      <c r="G48" s="6">
        <v>1</v>
      </c>
      <c r="I48" s="13"/>
      <c r="J48" s="13"/>
    </row>
    <row r="49" spans="1:13" ht="20.100000000000001" customHeight="1" thickBot="1" x14ac:dyDescent="0.3">
      <c r="A49" s="83">
        <f>'05'!D49</f>
        <v>895.64450934644321</v>
      </c>
      <c r="B49" s="6" t="s">
        <v>43</v>
      </c>
      <c r="C49" s="4" t="s">
        <v>12</v>
      </c>
      <c r="D49" s="84">
        <f t="shared" si="0"/>
        <v>903.07835877401874</v>
      </c>
      <c r="E49" s="27" t="s">
        <v>93</v>
      </c>
      <c r="F49" s="5" t="s">
        <v>44</v>
      </c>
      <c r="G49" s="6">
        <v>1</v>
      </c>
      <c r="I49" s="13"/>
      <c r="J49" s="13"/>
    </row>
    <row r="50" spans="1:13" ht="20.100000000000001" customHeight="1" thickBot="1" x14ac:dyDescent="0.3">
      <c r="A50" s="83">
        <f>'05'!D50</f>
        <v>895.64450934644321</v>
      </c>
      <c r="B50" s="6" t="s">
        <v>43</v>
      </c>
      <c r="C50" s="4" t="s">
        <v>12</v>
      </c>
      <c r="D50" s="84">
        <f t="shared" si="0"/>
        <v>903.07835877401874</v>
      </c>
      <c r="E50" s="27" t="s">
        <v>94</v>
      </c>
      <c r="F50" s="5" t="s">
        <v>45</v>
      </c>
      <c r="G50" s="6">
        <v>4</v>
      </c>
      <c r="I50" s="13"/>
      <c r="J50" s="13"/>
    </row>
    <row r="51" spans="1:13" ht="20.100000000000001" customHeight="1" thickBot="1" x14ac:dyDescent="0.3">
      <c r="A51" s="83">
        <f>'05'!D51</f>
        <v>895.64450934644321</v>
      </c>
      <c r="B51" s="6" t="s">
        <v>43</v>
      </c>
      <c r="C51" s="4" t="s">
        <v>12</v>
      </c>
      <c r="D51" s="84">
        <f t="shared" si="0"/>
        <v>903.07835877401874</v>
      </c>
      <c r="E51" s="27" t="s">
        <v>95</v>
      </c>
      <c r="F51" s="5" t="s">
        <v>46</v>
      </c>
      <c r="G51" s="6">
        <v>1</v>
      </c>
      <c r="I51" s="13"/>
      <c r="J51" s="13"/>
    </row>
    <row r="52" spans="1:13" ht="20.100000000000001" customHeight="1" thickBot="1" x14ac:dyDescent="0.3">
      <c r="A52" s="83">
        <f>'05'!D52</f>
        <v>895.64450934644321</v>
      </c>
      <c r="B52" s="6" t="s">
        <v>43</v>
      </c>
      <c r="C52" s="4" t="s">
        <v>12</v>
      </c>
      <c r="D52" s="84">
        <f t="shared" si="0"/>
        <v>903.07835877401874</v>
      </c>
      <c r="E52" s="27" t="s">
        <v>96</v>
      </c>
      <c r="F52" s="5" t="s">
        <v>47</v>
      </c>
      <c r="G52" s="6">
        <v>1</v>
      </c>
      <c r="I52" s="13"/>
      <c r="J52" s="13"/>
    </row>
    <row r="53" spans="1:13" ht="20.100000000000001" customHeight="1" thickBot="1" x14ac:dyDescent="0.3">
      <c r="A53" s="83">
        <f>'05'!D53</f>
        <v>801.87503767037276</v>
      </c>
      <c r="B53" s="6" t="s">
        <v>48</v>
      </c>
      <c r="C53" s="4" t="s">
        <v>12</v>
      </c>
      <c r="D53" s="84">
        <f t="shared" si="0"/>
        <v>808.53060048303689</v>
      </c>
      <c r="E53" s="27" t="s">
        <v>97</v>
      </c>
      <c r="F53" s="5" t="s">
        <v>49</v>
      </c>
      <c r="G53" s="6">
        <v>2</v>
      </c>
      <c r="I53" s="13"/>
      <c r="J53" s="13"/>
    </row>
    <row r="54" spans="1:13" ht="20.100000000000001" customHeight="1" thickBot="1" x14ac:dyDescent="0.3">
      <c r="A54" s="83">
        <f>'05'!D54</f>
        <v>801.87503767037276</v>
      </c>
      <c r="B54" s="6" t="s">
        <v>48</v>
      </c>
      <c r="C54" s="4" t="s">
        <v>12</v>
      </c>
      <c r="D54" s="84">
        <f t="shared" si="0"/>
        <v>808.53060048303689</v>
      </c>
      <c r="E54" s="27" t="s">
        <v>98</v>
      </c>
      <c r="F54" s="5" t="s">
        <v>50</v>
      </c>
      <c r="G54" s="6">
        <v>2</v>
      </c>
    </row>
    <row r="55" spans="1:13" ht="20.100000000000001" customHeight="1" thickBot="1" x14ac:dyDescent="0.3">
      <c r="A55" s="83">
        <f>'05'!D55</f>
        <v>801.87503767037276</v>
      </c>
      <c r="B55" s="6" t="s">
        <v>48</v>
      </c>
      <c r="C55" s="4" t="s">
        <v>12</v>
      </c>
      <c r="D55" s="84">
        <f t="shared" si="0"/>
        <v>808.53060048303689</v>
      </c>
      <c r="E55" s="27" t="s">
        <v>99</v>
      </c>
      <c r="F55" s="5" t="s">
        <v>51</v>
      </c>
      <c r="G55" s="6">
        <v>3</v>
      </c>
    </row>
    <row r="56" spans="1:13" ht="20.100000000000001" customHeight="1" thickBot="1" x14ac:dyDescent="0.3">
      <c r="A56" s="83">
        <f>'05'!D56</f>
        <v>728.70043063795958</v>
      </c>
      <c r="B56" s="6" t="s">
        <v>52</v>
      </c>
      <c r="C56" s="4" t="s">
        <v>12</v>
      </c>
      <c r="D56" s="84">
        <f t="shared" si="0"/>
        <v>734.7486442122547</v>
      </c>
      <c r="E56" s="27" t="s">
        <v>100</v>
      </c>
      <c r="F56" s="5" t="s">
        <v>53</v>
      </c>
      <c r="G56" s="6">
        <v>8</v>
      </c>
    </row>
    <row r="57" spans="1:13" ht="19.5" thickBot="1" x14ac:dyDescent="0.35">
      <c r="A57" s="83">
        <f>'05'!D57</f>
        <v>0</v>
      </c>
      <c r="B57"/>
      <c r="D57" s="63"/>
      <c r="G57" s="60">
        <f>SUM(G15:G56)</f>
        <v>58</v>
      </c>
    </row>
    <row r="58" spans="1:13" ht="19.5" thickBot="1" x14ac:dyDescent="0.35">
      <c r="A58" s="83">
        <f>'05'!D58</f>
        <v>0</v>
      </c>
      <c r="B58" s="64"/>
      <c r="C58" s="65" t="s">
        <v>121</v>
      </c>
      <c r="D58" s="61"/>
      <c r="E58" s="65"/>
      <c r="F58" s="66"/>
    </row>
    <row r="59" spans="1:13" ht="15.75" thickBot="1" x14ac:dyDescent="0.3">
      <c r="A59" s="83">
        <f>'05'!D59</f>
        <v>0</v>
      </c>
      <c r="B59"/>
      <c r="D59" s="69"/>
      <c r="E59" s="39" t="s">
        <v>118</v>
      </c>
      <c r="F59" s="39" t="s">
        <v>120</v>
      </c>
    </row>
    <row r="60" spans="1:13" ht="20.100000000000001" customHeight="1" thickBot="1" x14ac:dyDescent="0.3">
      <c r="A60" s="83">
        <f>'05'!D60</f>
        <v>724</v>
      </c>
      <c r="B60"/>
      <c r="D60" s="85">
        <v>724</v>
      </c>
      <c r="E60" s="71" t="s">
        <v>117</v>
      </c>
      <c r="F60" s="44" t="s">
        <v>127</v>
      </c>
      <c r="G60" s="45">
        <v>1</v>
      </c>
    </row>
    <row r="61" spans="1:13" ht="20.100000000000001" customHeight="1" thickBot="1" x14ac:dyDescent="0.3">
      <c r="A61" s="83">
        <f>'05'!D61</f>
        <v>892.23656308050545</v>
      </c>
      <c r="B61" s="41"/>
      <c r="D61" s="86">
        <f t="shared" si="0"/>
        <v>899.64212655407368</v>
      </c>
      <c r="E61" s="67" t="s">
        <v>115</v>
      </c>
      <c r="F61" s="34" t="s">
        <v>128</v>
      </c>
      <c r="G61" s="32">
        <v>1</v>
      </c>
    </row>
    <row r="62" spans="1:13" ht="20.100000000000001" customHeight="1" thickBot="1" x14ac:dyDescent="0.3">
      <c r="A62" s="83">
        <f>'05'!D62</f>
        <v>965.98367587749794</v>
      </c>
      <c r="B62" s="41">
        <v>0</v>
      </c>
      <c r="D62" s="87">
        <f t="shared" si="0"/>
        <v>974.00134038728118</v>
      </c>
      <c r="E62" s="68" t="s">
        <v>116</v>
      </c>
      <c r="F62" s="48" t="s">
        <v>113</v>
      </c>
      <c r="G62" s="49">
        <v>1</v>
      </c>
    </row>
    <row r="63" spans="1:13" ht="4.5" customHeight="1" thickBot="1" x14ac:dyDescent="0.3">
      <c r="B63"/>
      <c r="H63" s="74"/>
      <c r="I63" s="74"/>
      <c r="J63" s="74"/>
      <c r="K63" s="74"/>
      <c r="L63" s="74"/>
      <c r="M63" s="74"/>
    </row>
    <row r="64" spans="1:13" ht="19.5" thickBot="1" x14ac:dyDescent="0.35">
      <c r="B64"/>
      <c r="G64" s="60">
        <f>G57+G60+G61+G62</f>
        <v>61</v>
      </c>
    </row>
    <row r="65" spans="1:7" x14ac:dyDescent="0.25">
      <c r="B65"/>
    </row>
    <row r="66" spans="1:7" x14ac:dyDescent="0.25">
      <c r="A66" s="333" t="s">
        <v>142</v>
      </c>
      <c r="B66" s="333"/>
      <c r="C66" s="333"/>
      <c r="D66" s="333"/>
      <c r="E66" s="333"/>
      <c r="F66" s="333"/>
      <c r="G66" s="333"/>
    </row>
  </sheetData>
  <mergeCells count="12">
    <mergeCell ref="A66:G66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4" right="0.511811024" top="0.49" bottom="0.52" header="0.24" footer="0.18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zoomScale="60" zoomScaleNormal="100" workbookViewId="0">
      <selection activeCell="P19" sqref="A1:XFD1048576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ht="12.75" customHeight="1" x14ac:dyDescent="0.25">
      <c r="A8" s="78"/>
    </row>
    <row r="9" spans="1:10" ht="23.25" x14ac:dyDescent="0.35">
      <c r="A9" s="329" t="s">
        <v>144</v>
      </c>
      <c r="B9" s="329"/>
      <c r="C9" s="329"/>
      <c r="D9" s="329"/>
      <c r="E9" s="329"/>
      <c r="F9" s="329"/>
      <c r="G9" s="329"/>
    </row>
    <row r="10" spans="1:10" ht="9.75" customHeight="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4.95" customHeight="1" thickBot="1" x14ac:dyDescent="0.3">
      <c r="A15" s="83">
        <f>'06'!D15</f>
        <v>4714.442109441401</v>
      </c>
      <c r="B15" s="16" t="s">
        <v>8</v>
      </c>
      <c r="C15" s="17" t="s">
        <v>9</v>
      </c>
      <c r="D15" s="84">
        <f>A15*(0.83%)+A15</f>
        <v>4753.5719789497643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4.95" customHeight="1" thickBot="1" x14ac:dyDescent="0.3">
      <c r="A16" s="83">
        <f>'06'!D16</f>
        <v>3433.7891844133446</v>
      </c>
      <c r="B16" s="6" t="s">
        <v>11</v>
      </c>
      <c r="C16" s="4" t="s">
        <v>12</v>
      </c>
      <c r="D16" s="84">
        <f t="shared" ref="D16:D62" si="0">A16*(0.83%)+A16</f>
        <v>3462.2896346439752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4.95" customHeight="1" thickBot="1" x14ac:dyDescent="0.3">
      <c r="A17" s="83">
        <f>'06'!D17</f>
        <v>3433.7891844133446</v>
      </c>
      <c r="B17" s="6" t="s">
        <v>11</v>
      </c>
      <c r="C17" s="4" t="s">
        <v>12</v>
      </c>
      <c r="D17" s="84">
        <f t="shared" si="0"/>
        <v>3462.2896346439752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4.95" customHeight="1" thickBot="1" x14ac:dyDescent="0.3">
      <c r="A18" s="83">
        <f>'06'!D18</f>
        <v>3433.7891844133446</v>
      </c>
      <c r="B18" s="6" t="s">
        <v>11</v>
      </c>
      <c r="C18" s="4" t="s">
        <v>12</v>
      </c>
      <c r="D18" s="84">
        <f t="shared" si="0"/>
        <v>3462.2896346439752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4.95" customHeight="1" thickBot="1" x14ac:dyDescent="0.3">
      <c r="A19" s="83">
        <f>'06'!D19</f>
        <v>3433.7891844133446</v>
      </c>
      <c r="B19" s="6" t="s">
        <v>11</v>
      </c>
      <c r="C19" s="4" t="s">
        <v>12</v>
      </c>
      <c r="D19" s="84">
        <f t="shared" si="0"/>
        <v>3462.2896346439752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4.95" customHeight="1" thickBot="1" x14ac:dyDescent="0.3">
      <c r="A20" s="83">
        <f>'06'!D20</f>
        <v>3433.7891844133446</v>
      </c>
      <c r="B20" s="6" t="s">
        <v>11</v>
      </c>
      <c r="C20" s="4" t="s">
        <v>12</v>
      </c>
      <c r="D20" s="84">
        <f t="shared" si="0"/>
        <v>3462.2896346439752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4.95" customHeight="1" thickBot="1" x14ac:dyDescent="0.3">
      <c r="A21" s="83">
        <f>'06'!D21</f>
        <v>3433.7891844133446</v>
      </c>
      <c r="B21" s="6" t="s">
        <v>11</v>
      </c>
      <c r="C21" s="4" t="s">
        <v>12</v>
      </c>
      <c r="D21" s="84">
        <f t="shared" si="0"/>
        <v>3462.2896346439752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4.95" customHeight="1" thickBot="1" x14ac:dyDescent="0.3">
      <c r="A22" s="83">
        <f>'06'!D22</f>
        <v>3433.7891844133446</v>
      </c>
      <c r="B22" s="6" t="s">
        <v>11</v>
      </c>
      <c r="C22" s="4" t="s">
        <v>12</v>
      </c>
      <c r="D22" s="84">
        <f t="shared" si="0"/>
        <v>3462.2896346439752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4.95" customHeight="1" thickBot="1" x14ac:dyDescent="0.3">
      <c r="A23" s="83">
        <f>'06'!D23</f>
        <v>3433.7891844133446</v>
      </c>
      <c r="B23" s="6" t="s">
        <v>11</v>
      </c>
      <c r="C23" s="4" t="s">
        <v>12</v>
      </c>
      <c r="D23" s="84">
        <f t="shared" si="0"/>
        <v>3462.2896346439752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4.95" customHeight="1" thickBot="1" x14ac:dyDescent="0.3">
      <c r="A24" s="83">
        <f>'06'!D24</f>
        <v>3433.7891844133446</v>
      </c>
      <c r="B24" s="6" t="s">
        <v>11</v>
      </c>
      <c r="C24" s="4" t="s">
        <v>12</v>
      </c>
      <c r="D24" s="84">
        <f t="shared" si="0"/>
        <v>3462.2896346439752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4.95" customHeight="1" thickBot="1" x14ac:dyDescent="0.3">
      <c r="A25" s="83">
        <f>'06'!D25</f>
        <v>3433.7891844133446</v>
      </c>
      <c r="B25" s="6" t="s">
        <v>11</v>
      </c>
      <c r="C25" s="4" t="s">
        <v>12</v>
      </c>
      <c r="D25" s="84">
        <f t="shared" si="0"/>
        <v>3462.2896346439752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4.95" customHeight="1" thickBot="1" x14ac:dyDescent="0.3">
      <c r="A26" s="83">
        <f>'06'!D26</f>
        <v>3433.7891844133446</v>
      </c>
      <c r="B26" s="6" t="s">
        <v>11</v>
      </c>
      <c r="C26" s="4" t="s">
        <v>12</v>
      </c>
      <c r="D26" s="84">
        <f t="shared" si="0"/>
        <v>3462.2896346439752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4.95" customHeight="1" thickBot="1" x14ac:dyDescent="0.3">
      <c r="A27" s="83">
        <f>'06'!D27</f>
        <v>1885.7722773550056</v>
      </c>
      <c r="B27" s="6" t="s">
        <v>23</v>
      </c>
      <c r="C27" s="4" t="s">
        <v>12</v>
      </c>
      <c r="D27" s="84">
        <f t="shared" si="0"/>
        <v>1901.4241872570522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24.95" customHeight="1" thickBot="1" x14ac:dyDescent="0.3">
      <c r="A28" s="83">
        <f>'06'!D28</f>
        <v>1684.7127362996112</v>
      </c>
      <c r="B28" s="6" t="s">
        <v>23</v>
      </c>
      <c r="C28" s="4" t="s">
        <v>12</v>
      </c>
      <c r="D28" s="84">
        <f t="shared" si="0"/>
        <v>1698.6958520108979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24.95" customHeight="1" thickBot="1" x14ac:dyDescent="0.3">
      <c r="A29" s="83">
        <f>'06'!D29</f>
        <v>1684.7127362996112</v>
      </c>
      <c r="B29" s="6" t="s">
        <v>23</v>
      </c>
      <c r="C29" s="4" t="s">
        <v>12</v>
      </c>
      <c r="D29" s="84">
        <f t="shared" si="0"/>
        <v>1698.6958520108979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24.95" customHeight="1" thickBot="1" x14ac:dyDescent="0.3">
      <c r="A30" s="83">
        <f>'06'!D30</f>
        <v>1684.7127362996112</v>
      </c>
      <c r="B30" s="6" t="s">
        <v>23</v>
      </c>
      <c r="C30" s="4" t="s">
        <v>12</v>
      </c>
      <c r="D30" s="84">
        <f t="shared" si="0"/>
        <v>1698.6958520108979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24.95" customHeight="1" thickBot="1" x14ac:dyDescent="0.3">
      <c r="A31" s="83">
        <f>'06'!D31</f>
        <v>1684.7127362996112</v>
      </c>
      <c r="B31" s="6" t="s">
        <v>23</v>
      </c>
      <c r="C31" s="4" t="s">
        <v>12</v>
      </c>
      <c r="D31" s="84">
        <f t="shared" si="0"/>
        <v>1698.6958520108979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24.95" customHeight="1" thickBot="1" x14ac:dyDescent="0.3">
      <c r="A32" s="83">
        <f>'06'!D32</f>
        <v>1684.7127362996112</v>
      </c>
      <c r="B32" s="6" t="s">
        <v>23</v>
      </c>
      <c r="C32" s="4" t="s">
        <v>12</v>
      </c>
      <c r="D32" s="84">
        <f t="shared" si="0"/>
        <v>1698.6958520108979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24.95" customHeight="1" thickBot="1" x14ac:dyDescent="0.3">
      <c r="A33" s="83">
        <f>'06'!D33</f>
        <v>1684.7127362996112</v>
      </c>
      <c r="B33" s="6" t="s">
        <v>23</v>
      </c>
      <c r="C33" s="4" t="s">
        <v>12</v>
      </c>
      <c r="D33" s="84">
        <f t="shared" si="0"/>
        <v>1698.6958520108979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24.95" customHeight="1" thickBot="1" x14ac:dyDescent="0.3">
      <c r="A34" s="83">
        <f>'06'!D34</f>
        <v>1684.7127362996112</v>
      </c>
      <c r="B34" s="6" t="s">
        <v>23</v>
      </c>
      <c r="C34" s="4" t="s">
        <v>12</v>
      </c>
      <c r="D34" s="84">
        <f t="shared" si="0"/>
        <v>1698.6958520108979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24.95" customHeight="1" thickBot="1" x14ac:dyDescent="0.3">
      <c r="A35" s="83">
        <f>'06'!D35</f>
        <v>1684.7127362996112</v>
      </c>
      <c r="B35" s="6" t="s">
        <v>23</v>
      </c>
      <c r="C35" s="4" t="s">
        <v>12</v>
      </c>
      <c r="D35" s="84">
        <f t="shared" si="0"/>
        <v>1698.6958520108979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24.95" customHeight="1" thickBot="1" x14ac:dyDescent="0.3">
      <c r="A36" s="83">
        <f>'06'!D36</f>
        <v>1684.7127362996112</v>
      </c>
      <c r="B36" s="6" t="s">
        <v>23</v>
      </c>
      <c r="C36" s="7" t="s">
        <v>9</v>
      </c>
      <c r="D36" s="84">
        <f t="shared" si="0"/>
        <v>1698.6958520108979</v>
      </c>
      <c r="E36" s="27" t="s">
        <v>82</v>
      </c>
      <c r="F36" s="5" t="s">
        <v>33</v>
      </c>
      <c r="G36" s="6">
        <v>1</v>
      </c>
      <c r="I36" s="13"/>
      <c r="J36" s="13"/>
    </row>
    <row r="37" spans="1:10" ht="24.95" customHeight="1" thickBot="1" x14ac:dyDescent="0.3">
      <c r="A37" s="83">
        <f>'06'!D37</f>
        <v>1684.7127362996112</v>
      </c>
      <c r="B37" s="6" t="s">
        <v>23</v>
      </c>
      <c r="C37" s="7" t="s">
        <v>9</v>
      </c>
      <c r="D37" s="84">
        <f t="shared" si="0"/>
        <v>1698.6958520108979</v>
      </c>
      <c r="E37" s="27" t="s">
        <v>83</v>
      </c>
      <c r="F37" s="5" t="s">
        <v>34</v>
      </c>
      <c r="G37" s="6">
        <v>1</v>
      </c>
      <c r="I37" s="13"/>
      <c r="J37" s="13"/>
    </row>
    <row r="38" spans="1:10" ht="24.95" customHeight="1" thickBot="1" x14ac:dyDescent="0.3">
      <c r="A38" s="83">
        <f>'06'!D38</f>
        <v>1684.7127362996112</v>
      </c>
      <c r="B38" s="6" t="s">
        <v>23</v>
      </c>
      <c r="C38" s="4" t="s">
        <v>12</v>
      </c>
      <c r="D38" s="84">
        <f t="shared" si="0"/>
        <v>1698.6958520108979</v>
      </c>
      <c r="E38" s="27" t="s">
        <v>136</v>
      </c>
      <c r="F38" s="5" t="s">
        <v>137</v>
      </c>
      <c r="G38" s="6">
        <v>1</v>
      </c>
      <c r="I38" s="13"/>
      <c r="J38" s="13"/>
    </row>
    <row r="39" spans="1:10" ht="24.95" customHeight="1" thickBot="1" x14ac:dyDescent="0.3">
      <c r="A39" s="83">
        <f>'06'!D39</f>
        <v>1684.7127362996112</v>
      </c>
      <c r="B39" s="6" t="s">
        <v>23</v>
      </c>
      <c r="C39" s="4" t="s">
        <v>12</v>
      </c>
      <c r="D39" s="84">
        <f t="shared" si="0"/>
        <v>1698.6958520108979</v>
      </c>
      <c r="E39" s="27" t="s">
        <v>84</v>
      </c>
      <c r="F39" s="5" t="s">
        <v>57</v>
      </c>
      <c r="G39" s="6">
        <v>1</v>
      </c>
      <c r="I39" s="13"/>
      <c r="J39" s="13"/>
    </row>
    <row r="40" spans="1:10" ht="24.95" customHeight="1" thickBot="1" x14ac:dyDescent="0.3">
      <c r="A40" s="83">
        <f>'06'!D40</f>
        <v>1684.7127362996112</v>
      </c>
      <c r="B40" s="6" t="s">
        <v>23</v>
      </c>
      <c r="C40" s="4" t="s">
        <v>12</v>
      </c>
      <c r="D40" s="84">
        <f t="shared" si="0"/>
        <v>1698.6958520108979</v>
      </c>
      <c r="E40" s="27" t="s">
        <v>85</v>
      </c>
      <c r="F40" s="59" t="s">
        <v>35</v>
      </c>
      <c r="G40" s="6">
        <v>1</v>
      </c>
      <c r="I40" s="13"/>
      <c r="J40" s="13"/>
    </row>
    <row r="41" spans="1:10" ht="24.95" customHeight="1" thickBot="1" x14ac:dyDescent="0.3">
      <c r="A41" s="83">
        <f>'06'!D41</f>
        <v>1252.8548338135504</v>
      </c>
      <c r="B41" s="6" t="s">
        <v>36</v>
      </c>
      <c r="C41" s="4" t="s">
        <v>12</v>
      </c>
      <c r="D41" s="84">
        <f t="shared" si="0"/>
        <v>1263.2535289342029</v>
      </c>
      <c r="E41" s="27" t="s">
        <v>86</v>
      </c>
      <c r="F41" s="5" t="s">
        <v>37</v>
      </c>
      <c r="G41" s="6">
        <v>1</v>
      </c>
      <c r="I41" s="13"/>
      <c r="J41" s="13"/>
    </row>
    <row r="42" spans="1:10" ht="24.95" customHeight="1" thickBot="1" x14ac:dyDescent="0.3">
      <c r="A42" s="83">
        <f>'06'!D42</f>
        <v>1252.8548338135504</v>
      </c>
      <c r="B42" s="6" t="s">
        <v>36</v>
      </c>
      <c r="C42" s="4" t="s">
        <v>12</v>
      </c>
      <c r="D42" s="84">
        <f t="shared" si="0"/>
        <v>1263.2535289342029</v>
      </c>
      <c r="E42" s="27" t="s">
        <v>87</v>
      </c>
      <c r="F42" s="14" t="s">
        <v>56</v>
      </c>
      <c r="G42" s="6">
        <v>2</v>
      </c>
      <c r="I42" s="13"/>
      <c r="J42" s="13"/>
    </row>
    <row r="43" spans="1:10" ht="24.95" customHeight="1" thickBot="1" x14ac:dyDescent="0.3">
      <c r="A43" s="83">
        <f>'06'!D43</f>
        <v>1252.8548338135504</v>
      </c>
      <c r="B43" s="6" t="s">
        <v>36</v>
      </c>
      <c r="C43" s="4" t="s">
        <v>12</v>
      </c>
      <c r="D43" s="84">
        <f t="shared" si="0"/>
        <v>1263.2535289342029</v>
      </c>
      <c r="E43" s="27" t="s">
        <v>88</v>
      </c>
      <c r="F43" s="5" t="s">
        <v>38</v>
      </c>
      <c r="G43" s="6">
        <v>1</v>
      </c>
      <c r="I43" s="13"/>
      <c r="J43" s="13"/>
    </row>
    <row r="44" spans="1:10" ht="24.95" customHeight="1" thickBot="1" x14ac:dyDescent="0.3">
      <c r="A44" s="83">
        <f>'06'!D44</f>
        <v>1252.8548338135504</v>
      </c>
      <c r="B44" s="6" t="s">
        <v>36</v>
      </c>
      <c r="C44" s="4" t="s">
        <v>12</v>
      </c>
      <c r="D44" s="84">
        <f t="shared" si="0"/>
        <v>1263.2535289342029</v>
      </c>
      <c r="E44" s="27" t="s">
        <v>89</v>
      </c>
      <c r="F44" s="5" t="s">
        <v>39</v>
      </c>
      <c r="G44" s="6">
        <v>1</v>
      </c>
      <c r="I44" s="13"/>
      <c r="J44" s="13"/>
    </row>
    <row r="45" spans="1:10" ht="24.95" customHeight="1" thickBot="1" x14ac:dyDescent="0.3">
      <c r="A45" s="83">
        <f>'06'!D45</f>
        <v>1252.8548338135504</v>
      </c>
      <c r="B45" s="6" t="s">
        <v>36</v>
      </c>
      <c r="C45" s="4" t="s">
        <v>12</v>
      </c>
      <c r="D45" s="84">
        <f t="shared" si="0"/>
        <v>1263.2535289342029</v>
      </c>
      <c r="E45" s="27" t="s">
        <v>90</v>
      </c>
      <c r="F45" s="5" t="s">
        <v>40</v>
      </c>
      <c r="G45" s="6">
        <v>1</v>
      </c>
      <c r="I45" s="13"/>
      <c r="J45" s="13"/>
    </row>
    <row r="46" spans="1:10" ht="24.95" customHeight="1" thickBot="1" x14ac:dyDescent="0.3">
      <c r="A46" s="83">
        <f>'06'!D46</f>
        <v>1252.8548338135504</v>
      </c>
      <c r="B46" s="6" t="s">
        <v>36</v>
      </c>
      <c r="C46" s="4" t="s">
        <v>12</v>
      </c>
      <c r="D46" s="84">
        <f t="shared" si="0"/>
        <v>1263.2535289342029</v>
      </c>
      <c r="E46" s="27" t="s">
        <v>124</v>
      </c>
      <c r="F46" s="5" t="s">
        <v>125</v>
      </c>
      <c r="G46" s="6">
        <v>1</v>
      </c>
      <c r="I46" s="13"/>
      <c r="J46" s="13"/>
    </row>
    <row r="47" spans="1:10" ht="24.95" customHeight="1" thickBot="1" x14ac:dyDescent="0.3">
      <c r="A47" s="83">
        <f>'06'!D47</f>
        <v>1252.8548338135504</v>
      </c>
      <c r="B47" s="6" t="s">
        <v>36</v>
      </c>
      <c r="C47" s="4" t="s">
        <v>12</v>
      </c>
      <c r="D47" s="84">
        <f t="shared" si="0"/>
        <v>1263.2535289342029</v>
      </c>
      <c r="E47" s="27" t="s">
        <v>91</v>
      </c>
      <c r="F47" s="5" t="s">
        <v>41</v>
      </c>
      <c r="G47" s="6">
        <v>1</v>
      </c>
      <c r="I47" s="13"/>
      <c r="J47" s="13"/>
    </row>
    <row r="48" spans="1:10" ht="24.95" customHeight="1" thickBot="1" x14ac:dyDescent="0.3">
      <c r="A48" s="83">
        <f>'06'!D48</f>
        <v>1252.8548338135504</v>
      </c>
      <c r="B48" s="6" t="s">
        <v>36</v>
      </c>
      <c r="C48" s="4" t="s">
        <v>12</v>
      </c>
      <c r="D48" s="84">
        <f t="shared" si="0"/>
        <v>1263.2535289342029</v>
      </c>
      <c r="E48" s="27" t="s">
        <v>92</v>
      </c>
      <c r="F48" s="5" t="s">
        <v>42</v>
      </c>
      <c r="G48" s="6">
        <v>1</v>
      </c>
      <c r="I48" s="13"/>
      <c r="J48" s="13"/>
    </row>
    <row r="49" spans="1:13" ht="24.95" customHeight="1" thickBot="1" x14ac:dyDescent="0.3">
      <c r="A49" s="83">
        <f>'06'!D49</f>
        <v>903.07835877401874</v>
      </c>
      <c r="B49" s="6" t="s">
        <v>43</v>
      </c>
      <c r="C49" s="4" t="s">
        <v>12</v>
      </c>
      <c r="D49" s="84">
        <f t="shared" si="0"/>
        <v>910.57390915184305</v>
      </c>
      <c r="E49" s="27" t="s">
        <v>93</v>
      </c>
      <c r="F49" s="5" t="s">
        <v>44</v>
      </c>
      <c r="G49" s="6">
        <v>1</v>
      </c>
      <c r="I49" s="13"/>
      <c r="J49" s="13"/>
    </row>
    <row r="50" spans="1:13" ht="24.95" customHeight="1" thickBot="1" x14ac:dyDescent="0.3">
      <c r="A50" s="83">
        <f>'06'!D50</f>
        <v>903.07835877401874</v>
      </c>
      <c r="B50" s="6" t="s">
        <v>43</v>
      </c>
      <c r="C50" s="4" t="s">
        <v>12</v>
      </c>
      <c r="D50" s="84">
        <f t="shared" si="0"/>
        <v>910.57390915184305</v>
      </c>
      <c r="E50" s="27" t="s">
        <v>94</v>
      </c>
      <c r="F50" s="5" t="s">
        <v>45</v>
      </c>
      <c r="G50" s="6">
        <v>4</v>
      </c>
      <c r="I50" s="13"/>
      <c r="J50" s="13"/>
    </row>
    <row r="51" spans="1:13" ht="24.95" customHeight="1" thickBot="1" x14ac:dyDescent="0.3">
      <c r="A51" s="83">
        <f>'06'!D51</f>
        <v>903.07835877401874</v>
      </c>
      <c r="B51" s="6" t="s">
        <v>43</v>
      </c>
      <c r="C51" s="4" t="s">
        <v>12</v>
      </c>
      <c r="D51" s="84">
        <f t="shared" si="0"/>
        <v>910.57390915184305</v>
      </c>
      <c r="E51" s="27" t="s">
        <v>95</v>
      </c>
      <c r="F51" s="5" t="s">
        <v>46</v>
      </c>
      <c r="G51" s="6">
        <v>1</v>
      </c>
      <c r="I51" s="13"/>
      <c r="J51" s="13"/>
    </row>
    <row r="52" spans="1:13" ht="24.95" customHeight="1" thickBot="1" x14ac:dyDescent="0.3">
      <c r="A52" s="83">
        <f>'06'!D52</f>
        <v>903.07835877401874</v>
      </c>
      <c r="B52" s="6" t="s">
        <v>43</v>
      </c>
      <c r="C52" s="4" t="s">
        <v>12</v>
      </c>
      <c r="D52" s="84">
        <f t="shared" si="0"/>
        <v>910.57390915184305</v>
      </c>
      <c r="E52" s="27" t="s">
        <v>96</v>
      </c>
      <c r="F52" s="5" t="s">
        <v>47</v>
      </c>
      <c r="G52" s="6">
        <v>1</v>
      </c>
      <c r="I52" s="13"/>
      <c r="J52" s="13"/>
    </row>
    <row r="53" spans="1:13" ht="24.95" customHeight="1" thickBot="1" x14ac:dyDescent="0.3">
      <c r="A53" s="83">
        <f>'06'!D53</f>
        <v>808.53060048303689</v>
      </c>
      <c r="B53" s="6" t="s">
        <v>48</v>
      </c>
      <c r="C53" s="4" t="s">
        <v>12</v>
      </c>
      <c r="D53" s="84">
        <f t="shared" si="0"/>
        <v>815.2414044670461</v>
      </c>
      <c r="E53" s="27" t="s">
        <v>97</v>
      </c>
      <c r="F53" s="5" t="s">
        <v>49</v>
      </c>
      <c r="G53" s="6">
        <v>2</v>
      </c>
      <c r="I53" s="13"/>
      <c r="J53" s="13"/>
    </row>
    <row r="54" spans="1:13" ht="24.95" customHeight="1" thickBot="1" x14ac:dyDescent="0.3">
      <c r="A54" s="83">
        <f>'06'!D54</f>
        <v>808.53060048303689</v>
      </c>
      <c r="B54" s="6" t="s">
        <v>48</v>
      </c>
      <c r="C54" s="4" t="s">
        <v>12</v>
      </c>
      <c r="D54" s="84">
        <f t="shared" si="0"/>
        <v>815.2414044670461</v>
      </c>
      <c r="E54" s="27" t="s">
        <v>98</v>
      </c>
      <c r="F54" s="5" t="s">
        <v>50</v>
      </c>
      <c r="G54" s="6">
        <v>2</v>
      </c>
    </row>
    <row r="55" spans="1:13" ht="24.95" customHeight="1" thickBot="1" x14ac:dyDescent="0.3">
      <c r="A55" s="83">
        <f>'06'!D55</f>
        <v>808.53060048303689</v>
      </c>
      <c r="B55" s="6" t="s">
        <v>48</v>
      </c>
      <c r="C55" s="4" t="s">
        <v>12</v>
      </c>
      <c r="D55" s="84">
        <f t="shared" si="0"/>
        <v>815.2414044670461</v>
      </c>
      <c r="E55" s="27" t="s">
        <v>99</v>
      </c>
      <c r="F55" s="5" t="s">
        <v>51</v>
      </c>
      <c r="G55" s="6">
        <v>3</v>
      </c>
    </row>
    <row r="56" spans="1:13" ht="24.95" customHeight="1" thickBot="1" x14ac:dyDescent="0.3">
      <c r="A56" s="83">
        <f>'06'!D56</f>
        <v>734.7486442122547</v>
      </c>
      <c r="B56" s="6" t="s">
        <v>52</v>
      </c>
      <c r="C56" s="4" t="s">
        <v>12</v>
      </c>
      <c r="D56" s="84">
        <f t="shared" si="0"/>
        <v>740.84705795921639</v>
      </c>
      <c r="E56" s="27" t="s">
        <v>100</v>
      </c>
      <c r="F56" s="5" t="s">
        <v>53</v>
      </c>
      <c r="G56" s="6">
        <v>8</v>
      </c>
    </row>
    <row r="57" spans="1:13" ht="19.5" thickBot="1" x14ac:dyDescent="0.35">
      <c r="A57" s="83">
        <f>'06'!D57</f>
        <v>0</v>
      </c>
      <c r="B57"/>
      <c r="D57" s="63"/>
      <c r="G57" s="60">
        <f>SUM(G15:G56)</f>
        <v>58</v>
      </c>
    </row>
    <row r="58" spans="1:13" ht="19.5" thickBot="1" x14ac:dyDescent="0.35">
      <c r="A58" s="83">
        <f>'06'!D58</f>
        <v>0</v>
      </c>
      <c r="B58" s="64"/>
      <c r="C58" s="65" t="s">
        <v>121</v>
      </c>
      <c r="D58" s="61"/>
      <c r="E58" s="65"/>
      <c r="F58" s="66"/>
    </row>
    <row r="59" spans="1:13" ht="15.75" thickBot="1" x14ac:dyDescent="0.3">
      <c r="A59" s="83">
        <f>'06'!D59</f>
        <v>0</v>
      </c>
      <c r="B59"/>
      <c r="D59" s="69"/>
      <c r="E59" s="39" t="s">
        <v>118</v>
      </c>
      <c r="F59" s="39" t="s">
        <v>120</v>
      </c>
    </row>
    <row r="60" spans="1:13" ht="20.100000000000001" customHeight="1" thickBot="1" x14ac:dyDescent="0.3">
      <c r="A60" s="83">
        <f>'06'!D60</f>
        <v>724</v>
      </c>
      <c r="B60"/>
      <c r="D60" s="85">
        <v>724</v>
      </c>
      <c r="E60" s="71" t="s">
        <v>117</v>
      </c>
      <c r="F60" s="44" t="s">
        <v>127</v>
      </c>
      <c r="G60" s="45">
        <v>1</v>
      </c>
    </row>
    <row r="61" spans="1:13" ht="20.100000000000001" customHeight="1" thickBot="1" x14ac:dyDescent="0.3">
      <c r="A61" s="83">
        <f>'06'!D61</f>
        <v>899.64212655407368</v>
      </c>
      <c r="B61" s="41"/>
      <c r="D61" s="86">
        <f t="shared" si="0"/>
        <v>907.10915620447247</v>
      </c>
      <c r="E61" s="67" t="s">
        <v>115</v>
      </c>
      <c r="F61" s="34" t="s">
        <v>128</v>
      </c>
      <c r="G61" s="32">
        <v>1</v>
      </c>
    </row>
    <row r="62" spans="1:13" ht="20.100000000000001" customHeight="1" thickBot="1" x14ac:dyDescent="0.3">
      <c r="A62" s="83">
        <f>'06'!D62</f>
        <v>974.00134038728118</v>
      </c>
      <c r="B62" s="41">
        <v>0</v>
      </c>
      <c r="D62" s="87">
        <f t="shared" si="0"/>
        <v>982.08555151249561</v>
      </c>
      <c r="E62" s="68" t="s">
        <v>116</v>
      </c>
      <c r="F62" s="48" t="s">
        <v>113</v>
      </c>
      <c r="G62" s="49">
        <v>1</v>
      </c>
    </row>
    <row r="63" spans="1:13" ht="4.5" customHeight="1" thickBot="1" x14ac:dyDescent="0.3">
      <c r="B63"/>
      <c r="H63" s="74"/>
      <c r="I63" s="74"/>
      <c r="J63" s="74"/>
      <c r="K63" s="74"/>
      <c r="L63" s="74"/>
      <c r="M63" s="74"/>
    </row>
    <row r="64" spans="1:13" ht="19.5" thickBot="1" x14ac:dyDescent="0.35">
      <c r="B64"/>
      <c r="G64" s="60">
        <f>G57+G60+G61+G62</f>
        <v>61</v>
      </c>
    </row>
    <row r="65" spans="1:7" x14ac:dyDescent="0.25">
      <c r="B65"/>
    </row>
    <row r="66" spans="1:7" x14ac:dyDescent="0.25">
      <c r="A66" s="333" t="s">
        <v>145</v>
      </c>
      <c r="B66" s="333"/>
      <c r="C66" s="333"/>
      <c r="D66" s="333"/>
      <c r="E66" s="333"/>
      <c r="F66" s="333"/>
      <c r="G66" s="333"/>
    </row>
  </sheetData>
  <mergeCells count="12">
    <mergeCell ref="A66:G66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view="pageBreakPreview" topLeftCell="A37" zoomScale="90" zoomScaleNormal="100" zoomScaleSheetLayoutView="90" workbookViewId="0">
      <selection activeCell="K37" sqref="K37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146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0.100000000000001" customHeight="1" thickBot="1" x14ac:dyDescent="0.3">
      <c r="A15" s="83">
        <f>'07'!D15</f>
        <v>4753.5719789497643</v>
      </c>
      <c r="B15" s="16" t="s">
        <v>8</v>
      </c>
      <c r="C15" s="17" t="s">
        <v>9</v>
      </c>
      <c r="D15" s="84">
        <f>A15*(0.83%)+A15</f>
        <v>4793.0266263750473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0.100000000000001" customHeight="1" thickBot="1" x14ac:dyDescent="0.3">
      <c r="A16" s="83">
        <f>'07'!D16</f>
        <v>3462.2896346439752</v>
      </c>
      <c r="B16" s="6" t="s">
        <v>11</v>
      </c>
      <c r="C16" s="4" t="s">
        <v>12</v>
      </c>
      <c r="D16" s="84">
        <f t="shared" ref="D16:D63" si="0">A16*(0.83%)+A16</f>
        <v>3491.0266386115204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0.100000000000001" customHeight="1" thickBot="1" x14ac:dyDescent="0.3">
      <c r="A17" s="83">
        <f>'07'!D17</f>
        <v>3462.2896346439752</v>
      </c>
      <c r="B17" s="6" t="s">
        <v>11</v>
      </c>
      <c r="C17" s="4" t="s">
        <v>12</v>
      </c>
      <c r="D17" s="84">
        <f t="shared" si="0"/>
        <v>3491.0266386115204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0.100000000000001" customHeight="1" thickBot="1" x14ac:dyDescent="0.3">
      <c r="A18" s="83">
        <f>'07'!D18</f>
        <v>3462.2896346439752</v>
      </c>
      <c r="B18" s="6" t="s">
        <v>11</v>
      </c>
      <c r="C18" s="4" t="s">
        <v>12</v>
      </c>
      <c r="D18" s="84">
        <f t="shared" si="0"/>
        <v>3491.0266386115204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0.100000000000001" customHeight="1" thickBot="1" x14ac:dyDescent="0.3">
      <c r="A19" s="83">
        <f>'07'!D19</f>
        <v>3462.2896346439752</v>
      </c>
      <c r="B19" s="6" t="s">
        <v>11</v>
      </c>
      <c r="C19" s="4" t="s">
        <v>12</v>
      </c>
      <c r="D19" s="84">
        <f t="shared" si="0"/>
        <v>3491.0266386115204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0.100000000000001" customHeight="1" thickBot="1" x14ac:dyDescent="0.3">
      <c r="A20" s="83">
        <f>'07'!D20</f>
        <v>3462.2896346439752</v>
      </c>
      <c r="B20" s="6" t="s">
        <v>11</v>
      </c>
      <c r="C20" s="4" t="s">
        <v>12</v>
      </c>
      <c r="D20" s="84">
        <f t="shared" si="0"/>
        <v>3491.0266386115204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0.100000000000001" customHeight="1" thickBot="1" x14ac:dyDescent="0.3">
      <c r="A21" s="83">
        <f>'07'!D21</f>
        <v>3462.2896346439752</v>
      </c>
      <c r="B21" s="6" t="s">
        <v>11</v>
      </c>
      <c r="C21" s="4" t="s">
        <v>12</v>
      </c>
      <c r="D21" s="84">
        <f t="shared" si="0"/>
        <v>3491.0266386115204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0.100000000000001" customHeight="1" thickBot="1" x14ac:dyDescent="0.3">
      <c r="A22" s="83">
        <f>'07'!D22</f>
        <v>3462.2896346439752</v>
      </c>
      <c r="B22" s="6" t="s">
        <v>11</v>
      </c>
      <c r="C22" s="4" t="s">
        <v>12</v>
      </c>
      <c r="D22" s="84">
        <f t="shared" si="0"/>
        <v>3491.0266386115204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0.100000000000001" customHeight="1" thickBot="1" x14ac:dyDescent="0.3">
      <c r="A23" s="83">
        <f>'07'!D23</f>
        <v>3462.2896346439752</v>
      </c>
      <c r="B23" s="6" t="s">
        <v>11</v>
      </c>
      <c r="C23" s="4" t="s">
        <v>12</v>
      </c>
      <c r="D23" s="84">
        <f t="shared" si="0"/>
        <v>3491.0266386115204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0.100000000000001" customHeight="1" thickBot="1" x14ac:dyDescent="0.3">
      <c r="A24" s="83">
        <f>'07'!D24</f>
        <v>3462.2896346439752</v>
      </c>
      <c r="B24" s="6" t="s">
        <v>11</v>
      </c>
      <c r="C24" s="4" t="s">
        <v>12</v>
      </c>
      <c r="D24" s="84">
        <f t="shared" si="0"/>
        <v>3491.0266386115204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0.100000000000001" customHeight="1" thickBot="1" x14ac:dyDescent="0.3">
      <c r="A25" s="83">
        <f>'07'!D25</f>
        <v>3462.2896346439752</v>
      </c>
      <c r="B25" s="6" t="s">
        <v>11</v>
      </c>
      <c r="C25" s="4" t="s">
        <v>12</v>
      </c>
      <c r="D25" s="84">
        <f t="shared" si="0"/>
        <v>3491.0266386115204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0.100000000000001" customHeight="1" thickBot="1" x14ac:dyDescent="0.3">
      <c r="A26" s="83">
        <f>'07'!D26</f>
        <v>3462.2896346439752</v>
      </c>
      <c r="B26" s="6" t="s">
        <v>11</v>
      </c>
      <c r="C26" s="4" t="s">
        <v>12</v>
      </c>
      <c r="D26" s="84">
        <f t="shared" si="0"/>
        <v>3491.0266386115204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0.100000000000001" customHeight="1" thickBot="1" x14ac:dyDescent="0.3">
      <c r="A27" s="83">
        <f>'07'!D27</f>
        <v>1901.4241872570522</v>
      </c>
      <c r="B27" s="6" t="s">
        <v>23</v>
      </c>
      <c r="C27" s="4" t="s">
        <v>12</v>
      </c>
      <c r="D27" s="84">
        <f t="shared" si="0"/>
        <v>1917.2060080112856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20.100000000000001" customHeight="1" thickBot="1" x14ac:dyDescent="0.3">
      <c r="A28" s="83">
        <f>'07'!D28</f>
        <v>1698.6958520108979</v>
      </c>
      <c r="B28" s="6" t="s">
        <v>23</v>
      </c>
      <c r="C28" s="4" t="s">
        <v>12</v>
      </c>
      <c r="D28" s="84">
        <f t="shared" si="0"/>
        <v>1712.7950275825883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20.100000000000001" customHeight="1" thickBot="1" x14ac:dyDescent="0.3">
      <c r="A29" s="83">
        <f>'07'!D29</f>
        <v>1698.6958520108979</v>
      </c>
      <c r="B29" s="6" t="s">
        <v>23</v>
      </c>
      <c r="C29" s="4" t="s">
        <v>12</v>
      </c>
      <c r="D29" s="84">
        <f t="shared" si="0"/>
        <v>1712.7950275825883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20.100000000000001" customHeight="1" thickBot="1" x14ac:dyDescent="0.3">
      <c r="A30" s="83">
        <f>'07'!D30</f>
        <v>1698.6958520108979</v>
      </c>
      <c r="B30" s="6" t="s">
        <v>23</v>
      </c>
      <c r="C30" s="4" t="s">
        <v>12</v>
      </c>
      <c r="D30" s="84">
        <f t="shared" si="0"/>
        <v>1712.7950275825883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20.100000000000001" customHeight="1" thickBot="1" x14ac:dyDescent="0.3">
      <c r="A31" s="83">
        <f>'07'!D31</f>
        <v>1698.6958520108979</v>
      </c>
      <c r="B31" s="6" t="s">
        <v>23</v>
      </c>
      <c r="C31" s="4" t="s">
        <v>12</v>
      </c>
      <c r="D31" s="84">
        <f t="shared" si="0"/>
        <v>1712.7950275825883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20.100000000000001" customHeight="1" thickBot="1" x14ac:dyDescent="0.3">
      <c r="A32" s="83">
        <f>'07'!D32</f>
        <v>1698.6958520108979</v>
      </c>
      <c r="B32" s="6" t="s">
        <v>23</v>
      </c>
      <c r="C32" s="4" t="s">
        <v>12</v>
      </c>
      <c r="D32" s="84">
        <f t="shared" si="0"/>
        <v>1712.7950275825883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20.100000000000001" customHeight="1" thickBot="1" x14ac:dyDescent="0.3">
      <c r="A33" s="83">
        <f>'07'!D33</f>
        <v>1698.6958520108979</v>
      </c>
      <c r="B33" s="6" t="s">
        <v>23</v>
      </c>
      <c r="C33" s="4" t="s">
        <v>12</v>
      </c>
      <c r="D33" s="84">
        <f t="shared" si="0"/>
        <v>1712.7950275825883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20.100000000000001" customHeight="1" thickBot="1" x14ac:dyDescent="0.3">
      <c r="A34" s="83">
        <f>'07'!D34</f>
        <v>1698.6958520108979</v>
      </c>
      <c r="B34" s="6" t="s">
        <v>23</v>
      </c>
      <c r="C34" s="4" t="s">
        <v>12</v>
      </c>
      <c r="D34" s="84">
        <f t="shared" si="0"/>
        <v>1712.7950275825883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20.100000000000001" customHeight="1" thickBot="1" x14ac:dyDescent="0.3">
      <c r="A35" s="83">
        <f>'07'!D35</f>
        <v>1698.6958520108979</v>
      </c>
      <c r="B35" s="6" t="s">
        <v>23</v>
      </c>
      <c r="C35" s="4" t="s">
        <v>12</v>
      </c>
      <c r="D35" s="84">
        <f t="shared" si="0"/>
        <v>1712.7950275825883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20.100000000000001" customHeight="1" thickBot="1" x14ac:dyDescent="0.3">
      <c r="A36" s="83">
        <f>'07'!D36</f>
        <v>1698.6958520108979</v>
      </c>
      <c r="B36" s="6" t="s">
        <v>23</v>
      </c>
      <c r="C36" s="4" t="s">
        <v>12</v>
      </c>
      <c r="D36" s="84">
        <f t="shared" si="0"/>
        <v>1712.7950275825883</v>
      </c>
      <c r="E36" s="27" t="s">
        <v>62</v>
      </c>
      <c r="F36" s="92" t="s">
        <v>137</v>
      </c>
      <c r="G36" s="6">
        <v>1</v>
      </c>
      <c r="I36" s="13"/>
      <c r="J36" s="13"/>
    </row>
    <row r="37" spans="1:10" ht="20.100000000000001" customHeight="1" thickBot="1" x14ac:dyDescent="0.3">
      <c r="A37" s="83">
        <f>'07'!D36</f>
        <v>1698.6958520108979</v>
      </c>
      <c r="B37" s="6" t="s">
        <v>23</v>
      </c>
      <c r="C37" s="7" t="s">
        <v>9</v>
      </c>
      <c r="D37" s="84">
        <f t="shared" si="0"/>
        <v>1712.7950275825883</v>
      </c>
      <c r="E37" s="27" t="s">
        <v>82</v>
      </c>
      <c r="F37" s="5" t="s">
        <v>33</v>
      </c>
      <c r="G37" s="6">
        <v>1</v>
      </c>
      <c r="I37" s="13"/>
      <c r="J37" s="13"/>
    </row>
    <row r="38" spans="1:10" ht="20.100000000000001" customHeight="1" thickBot="1" x14ac:dyDescent="0.3">
      <c r="A38" s="83">
        <f>'07'!D37</f>
        <v>1698.6958520108979</v>
      </c>
      <c r="B38" s="6" t="s">
        <v>23</v>
      </c>
      <c r="C38" s="7" t="s">
        <v>9</v>
      </c>
      <c r="D38" s="84">
        <f t="shared" si="0"/>
        <v>1712.7950275825883</v>
      </c>
      <c r="E38" s="27" t="s">
        <v>83</v>
      </c>
      <c r="F38" s="5" t="s">
        <v>34</v>
      </c>
      <c r="G38" s="6">
        <v>1</v>
      </c>
      <c r="I38" s="13"/>
      <c r="J38" s="13"/>
    </row>
    <row r="39" spans="1:10" ht="20.100000000000001" customHeight="1" thickBot="1" x14ac:dyDescent="0.3">
      <c r="A39" s="83">
        <f>'07'!D38</f>
        <v>1698.6958520108979</v>
      </c>
      <c r="B39" s="6" t="s">
        <v>23</v>
      </c>
      <c r="C39" s="4" t="s">
        <v>12</v>
      </c>
      <c r="D39" s="84">
        <f t="shared" si="0"/>
        <v>1712.7950275825883</v>
      </c>
      <c r="E39" s="27" t="s">
        <v>136</v>
      </c>
      <c r="F39" s="5" t="s">
        <v>137</v>
      </c>
      <c r="G39" s="6">
        <v>1</v>
      </c>
      <c r="I39" s="13"/>
      <c r="J39" s="13"/>
    </row>
    <row r="40" spans="1:10" ht="20.100000000000001" customHeight="1" thickBot="1" x14ac:dyDescent="0.3">
      <c r="A40" s="83">
        <f>'07'!D39</f>
        <v>1698.6958520108979</v>
      </c>
      <c r="B40" s="6" t="s">
        <v>23</v>
      </c>
      <c r="C40" s="4" t="s">
        <v>12</v>
      </c>
      <c r="D40" s="84">
        <f t="shared" si="0"/>
        <v>1712.7950275825883</v>
      </c>
      <c r="E40" s="27" t="s">
        <v>84</v>
      </c>
      <c r="F40" s="5" t="s">
        <v>57</v>
      </c>
      <c r="G40" s="6">
        <v>1</v>
      </c>
      <c r="I40" s="13"/>
      <c r="J40" s="13"/>
    </row>
    <row r="41" spans="1:10" ht="20.100000000000001" customHeight="1" thickBot="1" x14ac:dyDescent="0.3">
      <c r="A41" s="83">
        <f>'07'!D40</f>
        <v>1698.6958520108979</v>
      </c>
      <c r="B41" s="6" t="s">
        <v>23</v>
      </c>
      <c r="C41" s="4" t="s">
        <v>12</v>
      </c>
      <c r="D41" s="84">
        <f t="shared" si="0"/>
        <v>1712.7950275825883</v>
      </c>
      <c r="E41" s="27" t="s">
        <v>85</v>
      </c>
      <c r="F41" s="59" t="s">
        <v>35</v>
      </c>
      <c r="G41" s="6">
        <v>1</v>
      </c>
      <c r="I41" s="13"/>
      <c r="J41" s="13"/>
    </row>
    <row r="42" spans="1:10" ht="20.100000000000001" customHeight="1" thickBot="1" x14ac:dyDescent="0.3">
      <c r="A42" s="83">
        <f>'07'!D41</f>
        <v>1263.2535289342029</v>
      </c>
      <c r="B42" s="6" t="s">
        <v>36</v>
      </c>
      <c r="C42" s="4" t="s">
        <v>12</v>
      </c>
      <c r="D42" s="84">
        <f t="shared" si="0"/>
        <v>1273.7385332243568</v>
      </c>
      <c r="E42" s="27" t="s">
        <v>86</v>
      </c>
      <c r="F42" s="5" t="s">
        <v>37</v>
      </c>
      <c r="G42" s="6">
        <v>1</v>
      </c>
      <c r="I42" s="13"/>
      <c r="J42" s="13"/>
    </row>
    <row r="43" spans="1:10" ht="20.100000000000001" customHeight="1" thickBot="1" x14ac:dyDescent="0.3">
      <c r="A43" s="83">
        <f>'07'!D42</f>
        <v>1263.2535289342029</v>
      </c>
      <c r="B43" s="6" t="s">
        <v>36</v>
      </c>
      <c r="C43" s="4" t="s">
        <v>12</v>
      </c>
      <c r="D43" s="84">
        <f t="shared" si="0"/>
        <v>1273.7385332243568</v>
      </c>
      <c r="E43" s="27" t="s">
        <v>87</v>
      </c>
      <c r="F43" s="14" t="s">
        <v>56</v>
      </c>
      <c r="G43" s="6">
        <v>2</v>
      </c>
      <c r="I43" s="13"/>
      <c r="J43" s="13"/>
    </row>
    <row r="44" spans="1:10" ht="20.100000000000001" customHeight="1" thickBot="1" x14ac:dyDescent="0.3">
      <c r="A44" s="83">
        <f>'07'!D43</f>
        <v>1263.2535289342029</v>
      </c>
      <c r="B44" s="6" t="s">
        <v>36</v>
      </c>
      <c r="C44" s="4" t="s">
        <v>12</v>
      </c>
      <c r="D44" s="84">
        <f t="shared" si="0"/>
        <v>1273.7385332243568</v>
      </c>
      <c r="E44" s="27" t="s">
        <v>88</v>
      </c>
      <c r="F44" s="5" t="s">
        <v>38</v>
      </c>
      <c r="G44" s="6">
        <v>1</v>
      </c>
      <c r="I44" s="13"/>
      <c r="J44" s="13"/>
    </row>
    <row r="45" spans="1:10" ht="20.100000000000001" customHeight="1" thickBot="1" x14ac:dyDescent="0.3">
      <c r="A45" s="83">
        <f>'07'!D44</f>
        <v>1263.2535289342029</v>
      </c>
      <c r="B45" s="6" t="s">
        <v>36</v>
      </c>
      <c r="C45" s="4" t="s">
        <v>12</v>
      </c>
      <c r="D45" s="84">
        <f t="shared" si="0"/>
        <v>1273.7385332243568</v>
      </c>
      <c r="E45" s="27" t="s">
        <v>89</v>
      </c>
      <c r="F45" s="5" t="s">
        <v>39</v>
      </c>
      <c r="G45" s="6">
        <v>1</v>
      </c>
      <c r="I45" s="13"/>
      <c r="J45" s="13"/>
    </row>
    <row r="46" spans="1:10" ht="20.100000000000001" customHeight="1" thickBot="1" x14ac:dyDescent="0.3">
      <c r="A46" s="83">
        <f>'07'!D45</f>
        <v>1263.2535289342029</v>
      </c>
      <c r="B46" s="6" t="s">
        <v>36</v>
      </c>
      <c r="C46" s="4" t="s">
        <v>12</v>
      </c>
      <c r="D46" s="84">
        <f t="shared" si="0"/>
        <v>1273.7385332243568</v>
      </c>
      <c r="E46" s="27" t="s">
        <v>90</v>
      </c>
      <c r="F46" s="5" t="s">
        <v>40</v>
      </c>
      <c r="G46" s="6">
        <v>1</v>
      </c>
      <c r="I46" s="13"/>
      <c r="J46" s="13"/>
    </row>
    <row r="47" spans="1:10" ht="20.100000000000001" customHeight="1" thickBot="1" x14ac:dyDescent="0.3">
      <c r="A47" s="83">
        <f>'07'!D46</f>
        <v>1263.2535289342029</v>
      </c>
      <c r="B47" s="6" t="s">
        <v>36</v>
      </c>
      <c r="C47" s="4" t="s">
        <v>12</v>
      </c>
      <c r="D47" s="84">
        <f t="shared" si="0"/>
        <v>1273.7385332243568</v>
      </c>
      <c r="E47" s="27" t="s">
        <v>124</v>
      </c>
      <c r="F47" s="5" t="s">
        <v>125</v>
      </c>
      <c r="G47" s="6">
        <v>1</v>
      </c>
      <c r="I47" s="13"/>
      <c r="J47" s="13"/>
    </row>
    <row r="48" spans="1:10" ht="20.100000000000001" customHeight="1" thickBot="1" x14ac:dyDescent="0.3">
      <c r="A48" s="83">
        <f>'07'!D47</f>
        <v>1263.2535289342029</v>
      </c>
      <c r="B48" s="6" t="s">
        <v>36</v>
      </c>
      <c r="C48" s="4" t="s">
        <v>12</v>
      </c>
      <c r="D48" s="84">
        <f t="shared" si="0"/>
        <v>1273.7385332243568</v>
      </c>
      <c r="E48" s="27" t="s">
        <v>91</v>
      </c>
      <c r="F48" s="5" t="s">
        <v>41</v>
      </c>
      <c r="G48" s="6">
        <v>1</v>
      </c>
      <c r="I48" s="13"/>
      <c r="J48" s="13"/>
    </row>
    <row r="49" spans="1:13" ht="20.100000000000001" customHeight="1" thickBot="1" x14ac:dyDescent="0.3">
      <c r="A49" s="83">
        <f>'07'!D48</f>
        <v>1263.2535289342029</v>
      </c>
      <c r="B49" s="6" t="s">
        <v>36</v>
      </c>
      <c r="C49" s="4" t="s">
        <v>12</v>
      </c>
      <c r="D49" s="84">
        <f t="shared" si="0"/>
        <v>1273.7385332243568</v>
      </c>
      <c r="E49" s="27" t="s">
        <v>92</v>
      </c>
      <c r="F49" s="5" t="s">
        <v>42</v>
      </c>
      <c r="G49" s="6">
        <v>1</v>
      </c>
      <c r="I49" s="13"/>
      <c r="J49" s="13"/>
    </row>
    <row r="50" spans="1:13" ht="20.100000000000001" customHeight="1" thickBot="1" x14ac:dyDescent="0.3">
      <c r="A50" s="83">
        <f>'07'!D49</f>
        <v>910.57390915184305</v>
      </c>
      <c r="B50" s="6" t="s">
        <v>43</v>
      </c>
      <c r="C50" s="4" t="s">
        <v>12</v>
      </c>
      <c r="D50" s="84">
        <f t="shared" si="0"/>
        <v>918.13167259780334</v>
      </c>
      <c r="E50" s="27" t="s">
        <v>93</v>
      </c>
      <c r="F50" s="5" t="s">
        <v>44</v>
      </c>
      <c r="G50" s="6">
        <v>1</v>
      </c>
      <c r="I50" s="13"/>
      <c r="J50" s="13"/>
    </row>
    <row r="51" spans="1:13" ht="20.100000000000001" customHeight="1" thickBot="1" x14ac:dyDescent="0.3">
      <c r="A51" s="83">
        <f>'07'!D50</f>
        <v>910.57390915184305</v>
      </c>
      <c r="B51" s="6" t="s">
        <v>43</v>
      </c>
      <c r="C51" s="4" t="s">
        <v>12</v>
      </c>
      <c r="D51" s="84">
        <f t="shared" si="0"/>
        <v>918.13167259780334</v>
      </c>
      <c r="E51" s="27" t="s">
        <v>94</v>
      </c>
      <c r="F51" s="5" t="s">
        <v>45</v>
      </c>
      <c r="G51" s="6">
        <v>4</v>
      </c>
      <c r="I51" s="13"/>
      <c r="J51" s="13"/>
    </row>
    <row r="52" spans="1:13" ht="20.100000000000001" customHeight="1" thickBot="1" x14ac:dyDescent="0.3">
      <c r="A52" s="83">
        <f>'07'!D51</f>
        <v>910.57390915184305</v>
      </c>
      <c r="B52" s="6" t="s">
        <v>43</v>
      </c>
      <c r="C52" s="4" t="s">
        <v>12</v>
      </c>
      <c r="D52" s="84">
        <f t="shared" si="0"/>
        <v>918.13167259780334</v>
      </c>
      <c r="E52" s="27" t="s">
        <v>95</v>
      </c>
      <c r="F52" s="5" t="s">
        <v>46</v>
      </c>
      <c r="G52" s="6">
        <v>1</v>
      </c>
      <c r="I52" s="13"/>
      <c r="J52" s="13"/>
    </row>
    <row r="53" spans="1:13" ht="20.100000000000001" customHeight="1" thickBot="1" x14ac:dyDescent="0.3">
      <c r="A53" s="83">
        <f>'07'!D52</f>
        <v>910.57390915184305</v>
      </c>
      <c r="B53" s="6" t="s">
        <v>43</v>
      </c>
      <c r="C53" s="4" t="s">
        <v>12</v>
      </c>
      <c r="D53" s="84">
        <f t="shared" si="0"/>
        <v>918.13167259780334</v>
      </c>
      <c r="E53" s="27" t="s">
        <v>96</v>
      </c>
      <c r="F53" s="5" t="s">
        <v>47</v>
      </c>
      <c r="G53" s="6">
        <v>1</v>
      </c>
      <c r="I53" s="13"/>
      <c r="J53" s="13"/>
    </row>
    <row r="54" spans="1:13" ht="20.100000000000001" customHeight="1" thickBot="1" x14ac:dyDescent="0.3">
      <c r="A54" s="83">
        <f>'07'!D53</f>
        <v>815.2414044670461</v>
      </c>
      <c r="B54" s="6" t="s">
        <v>48</v>
      </c>
      <c r="C54" s="4" t="s">
        <v>12</v>
      </c>
      <c r="D54" s="84">
        <f t="shared" si="0"/>
        <v>822.00790812412254</v>
      </c>
      <c r="E54" s="27" t="s">
        <v>97</v>
      </c>
      <c r="F54" s="5" t="s">
        <v>49</v>
      </c>
      <c r="G54" s="6">
        <v>2</v>
      </c>
      <c r="I54" s="13"/>
      <c r="J54" s="13"/>
    </row>
    <row r="55" spans="1:13" ht="20.100000000000001" customHeight="1" thickBot="1" x14ac:dyDescent="0.3">
      <c r="A55" s="83">
        <f>'07'!D54</f>
        <v>815.2414044670461</v>
      </c>
      <c r="B55" s="6" t="s">
        <v>48</v>
      </c>
      <c r="C55" s="4" t="s">
        <v>12</v>
      </c>
      <c r="D55" s="84">
        <f t="shared" si="0"/>
        <v>822.00790812412254</v>
      </c>
      <c r="E55" s="27" t="s">
        <v>98</v>
      </c>
      <c r="F55" s="5" t="s">
        <v>50</v>
      </c>
      <c r="G55" s="6">
        <v>2</v>
      </c>
    </row>
    <row r="56" spans="1:13" ht="20.100000000000001" customHeight="1" thickBot="1" x14ac:dyDescent="0.3">
      <c r="A56" s="83">
        <f>'07'!D55</f>
        <v>815.2414044670461</v>
      </c>
      <c r="B56" s="6" t="s">
        <v>48</v>
      </c>
      <c r="C56" s="4" t="s">
        <v>12</v>
      </c>
      <c r="D56" s="84">
        <f t="shared" si="0"/>
        <v>822.00790812412254</v>
      </c>
      <c r="E56" s="27" t="s">
        <v>99</v>
      </c>
      <c r="F56" s="5" t="s">
        <v>51</v>
      </c>
      <c r="G56" s="6">
        <v>3</v>
      </c>
    </row>
    <row r="57" spans="1:13" ht="20.100000000000001" customHeight="1" thickBot="1" x14ac:dyDescent="0.3">
      <c r="A57" s="83">
        <f>'07'!D56</f>
        <v>740.84705795921639</v>
      </c>
      <c r="B57" s="6" t="s">
        <v>52</v>
      </c>
      <c r="C57" s="4" t="s">
        <v>12</v>
      </c>
      <c r="D57" s="84">
        <f t="shared" si="0"/>
        <v>746.99608854027792</v>
      </c>
      <c r="E57" s="27" t="s">
        <v>100</v>
      </c>
      <c r="F57" s="5" t="s">
        <v>53</v>
      </c>
      <c r="G57" s="6">
        <v>8</v>
      </c>
    </row>
    <row r="58" spans="1:13" ht="19.5" thickBot="1" x14ac:dyDescent="0.35">
      <c r="A58" s="83">
        <f>'07'!D57</f>
        <v>0</v>
      </c>
      <c r="B58"/>
      <c r="D58" s="63"/>
      <c r="G58" s="60">
        <f>SUM(G15:G57)</f>
        <v>59</v>
      </c>
    </row>
    <row r="59" spans="1:13" ht="19.5" thickBot="1" x14ac:dyDescent="0.35">
      <c r="A59" s="83">
        <f>'07'!D58</f>
        <v>0</v>
      </c>
      <c r="B59" s="64"/>
      <c r="C59" s="65" t="s">
        <v>121</v>
      </c>
      <c r="D59" s="61"/>
      <c r="E59" s="65"/>
      <c r="F59" s="66"/>
    </row>
    <row r="60" spans="1:13" ht="15.75" thickBot="1" x14ac:dyDescent="0.3">
      <c r="A60" s="83">
        <f>'07'!D59</f>
        <v>0</v>
      </c>
      <c r="B60"/>
      <c r="D60" s="69"/>
      <c r="E60" s="39" t="s">
        <v>118</v>
      </c>
      <c r="F60" s="39" t="s">
        <v>120</v>
      </c>
    </row>
    <row r="61" spans="1:13" ht="20.100000000000001" customHeight="1" thickBot="1" x14ac:dyDescent="0.3">
      <c r="A61" s="83">
        <f>'07'!D60</f>
        <v>724</v>
      </c>
      <c r="B61"/>
      <c r="D61" s="85">
        <v>724</v>
      </c>
      <c r="E61" s="71" t="s">
        <v>117</v>
      </c>
      <c r="F61" s="44" t="s">
        <v>127</v>
      </c>
      <c r="G61" s="45">
        <v>1</v>
      </c>
    </row>
    <row r="62" spans="1:13" ht="20.100000000000001" customHeight="1" thickBot="1" x14ac:dyDescent="0.3">
      <c r="A62" s="83">
        <f>'07'!D61</f>
        <v>907.10915620447247</v>
      </c>
      <c r="B62" s="41"/>
      <c r="D62" s="86">
        <f t="shared" si="0"/>
        <v>914.63816220096965</v>
      </c>
      <c r="E62" s="67" t="s">
        <v>115</v>
      </c>
      <c r="F62" s="34" t="s">
        <v>128</v>
      </c>
      <c r="G62" s="32">
        <v>1</v>
      </c>
    </row>
    <row r="63" spans="1:13" ht="20.100000000000001" customHeight="1" thickBot="1" x14ac:dyDescent="0.3">
      <c r="A63" s="83">
        <f>'07'!D62</f>
        <v>982.08555151249561</v>
      </c>
      <c r="B63" s="41">
        <v>0</v>
      </c>
      <c r="D63" s="87">
        <f t="shared" si="0"/>
        <v>990.23686159004933</v>
      </c>
      <c r="E63" s="68" t="s">
        <v>116</v>
      </c>
      <c r="F63" s="48" t="s">
        <v>113</v>
      </c>
      <c r="G63" s="49">
        <v>1</v>
      </c>
    </row>
    <row r="64" spans="1:13" ht="4.5" customHeight="1" thickBot="1" x14ac:dyDescent="0.3">
      <c r="B64"/>
      <c r="H64" s="74"/>
      <c r="I64" s="74"/>
      <c r="J64" s="74"/>
      <c r="K64" s="74"/>
      <c r="L64" s="74"/>
      <c r="M64" s="74"/>
    </row>
    <row r="65" spans="1:7" ht="19.5" thickBot="1" x14ac:dyDescent="0.35">
      <c r="B65"/>
      <c r="G65" s="60">
        <f>G58+G61+G62+G63</f>
        <v>62</v>
      </c>
    </row>
    <row r="66" spans="1:7" x14ac:dyDescent="0.25">
      <c r="B66"/>
    </row>
    <row r="67" spans="1:7" ht="18.75" x14ac:dyDescent="0.3">
      <c r="A67" s="320" t="s">
        <v>147</v>
      </c>
      <c r="B67" s="320"/>
      <c r="C67" s="320"/>
      <c r="D67" s="320"/>
      <c r="E67" s="320"/>
      <c r="F67" s="320"/>
      <c r="G67" s="320"/>
    </row>
  </sheetData>
  <mergeCells count="12">
    <mergeCell ref="A67:G67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  <pageSetup paperSize="9" scale="75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view="pageBreakPreview" topLeftCell="A27" zoomScaleNormal="100" zoomScaleSheetLayoutView="100" workbookViewId="0">
      <selection activeCell="I34" sqref="I34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148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0.100000000000001" customHeight="1" thickBot="1" x14ac:dyDescent="0.3">
      <c r="A15" s="83">
        <f>'08'!D15</f>
        <v>4793.0266263750473</v>
      </c>
      <c r="B15" s="16" t="s">
        <v>8</v>
      </c>
      <c r="C15" s="17" t="s">
        <v>9</v>
      </c>
      <c r="D15" s="84">
        <f>A15*(0.83%)+A15</f>
        <v>4832.8087473739606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0.100000000000001" customHeight="1" thickBot="1" x14ac:dyDescent="0.3">
      <c r="A16" s="83">
        <f>'08'!D16</f>
        <v>3491.0266386115204</v>
      </c>
      <c r="B16" s="6" t="s">
        <v>11</v>
      </c>
      <c r="C16" s="4" t="s">
        <v>12</v>
      </c>
      <c r="D16" s="84">
        <f t="shared" ref="D16:D63" si="0">A16*(0.83%)+A16</f>
        <v>3520.0021597119962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0.100000000000001" customHeight="1" thickBot="1" x14ac:dyDescent="0.3">
      <c r="A17" s="83">
        <f>'08'!D17</f>
        <v>3491.0266386115204</v>
      </c>
      <c r="B17" s="6" t="s">
        <v>11</v>
      </c>
      <c r="C17" s="4" t="s">
        <v>12</v>
      </c>
      <c r="D17" s="84">
        <f t="shared" si="0"/>
        <v>3520.0021597119962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0.100000000000001" customHeight="1" thickBot="1" x14ac:dyDescent="0.3">
      <c r="A18" s="83">
        <f>'08'!D18</f>
        <v>3491.0266386115204</v>
      </c>
      <c r="B18" s="6" t="s">
        <v>11</v>
      </c>
      <c r="C18" s="4" t="s">
        <v>12</v>
      </c>
      <c r="D18" s="84">
        <f t="shared" si="0"/>
        <v>3520.0021597119962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0.100000000000001" customHeight="1" thickBot="1" x14ac:dyDescent="0.3">
      <c r="A19" s="83">
        <f>'08'!D19</f>
        <v>3491.0266386115204</v>
      </c>
      <c r="B19" s="6" t="s">
        <v>11</v>
      </c>
      <c r="C19" s="4" t="s">
        <v>12</v>
      </c>
      <c r="D19" s="84">
        <f t="shared" si="0"/>
        <v>3520.0021597119962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0.100000000000001" customHeight="1" thickBot="1" x14ac:dyDescent="0.3">
      <c r="A20" s="83">
        <f>'08'!D20</f>
        <v>3491.0266386115204</v>
      </c>
      <c r="B20" s="6" t="s">
        <v>11</v>
      </c>
      <c r="C20" s="4" t="s">
        <v>12</v>
      </c>
      <c r="D20" s="84">
        <f t="shared" si="0"/>
        <v>3520.0021597119962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0.100000000000001" customHeight="1" thickBot="1" x14ac:dyDescent="0.3">
      <c r="A21" s="83">
        <f>'08'!D21</f>
        <v>3491.0266386115204</v>
      </c>
      <c r="B21" s="6" t="s">
        <v>11</v>
      </c>
      <c r="C21" s="4" t="s">
        <v>12</v>
      </c>
      <c r="D21" s="84">
        <f t="shared" si="0"/>
        <v>3520.0021597119962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0.100000000000001" customHeight="1" thickBot="1" x14ac:dyDescent="0.3">
      <c r="A22" s="83">
        <f>'08'!D22</f>
        <v>3491.0266386115204</v>
      </c>
      <c r="B22" s="6" t="s">
        <v>11</v>
      </c>
      <c r="C22" s="4" t="s">
        <v>12</v>
      </c>
      <c r="D22" s="84">
        <f t="shared" si="0"/>
        <v>3520.0021597119962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0.100000000000001" customHeight="1" thickBot="1" x14ac:dyDescent="0.3">
      <c r="A23" s="83">
        <f>'08'!D23</f>
        <v>3491.0266386115204</v>
      </c>
      <c r="B23" s="6" t="s">
        <v>11</v>
      </c>
      <c r="C23" s="4" t="s">
        <v>12</v>
      </c>
      <c r="D23" s="84">
        <f t="shared" si="0"/>
        <v>3520.0021597119962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0.100000000000001" customHeight="1" thickBot="1" x14ac:dyDescent="0.3">
      <c r="A24" s="83">
        <f>'08'!D24</f>
        <v>3491.0266386115204</v>
      </c>
      <c r="B24" s="6" t="s">
        <v>11</v>
      </c>
      <c r="C24" s="4" t="s">
        <v>12</v>
      </c>
      <c r="D24" s="84">
        <f t="shared" si="0"/>
        <v>3520.0021597119962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0.100000000000001" customHeight="1" thickBot="1" x14ac:dyDescent="0.3">
      <c r="A25" s="83">
        <f>'08'!D25</f>
        <v>3491.0266386115204</v>
      </c>
      <c r="B25" s="6" t="s">
        <v>11</v>
      </c>
      <c r="C25" s="4" t="s">
        <v>12</v>
      </c>
      <c r="D25" s="84">
        <f t="shared" si="0"/>
        <v>3520.0021597119962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0.100000000000001" customHeight="1" thickBot="1" x14ac:dyDescent="0.3">
      <c r="A26" s="83">
        <f>'08'!D26</f>
        <v>3491.0266386115204</v>
      </c>
      <c r="B26" s="6" t="s">
        <v>11</v>
      </c>
      <c r="C26" s="4" t="s">
        <v>12</v>
      </c>
      <c r="D26" s="84">
        <f t="shared" si="0"/>
        <v>3520.0021597119962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0.100000000000001" customHeight="1" thickBot="1" x14ac:dyDescent="0.3">
      <c r="A27" s="83">
        <f>'08'!D27</f>
        <v>1917.2060080112856</v>
      </c>
      <c r="B27" s="6" t="s">
        <v>23</v>
      </c>
      <c r="C27" s="4" t="s">
        <v>12</v>
      </c>
      <c r="D27" s="84">
        <f t="shared" si="0"/>
        <v>1933.1188178777793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20.100000000000001" customHeight="1" thickBot="1" x14ac:dyDescent="0.3">
      <c r="A28" s="83">
        <f>'08'!D28</f>
        <v>1712.7950275825883</v>
      </c>
      <c r="B28" s="6" t="s">
        <v>23</v>
      </c>
      <c r="C28" s="4" t="s">
        <v>12</v>
      </c>
      <c r="D28" s="84">
        <f t="shared" si="0"/>
        <v>1727.0112263115238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20.100000000000001" customHeight="1" thickBot="1" x14ac:dyDescent="0.3">
      <c r="A29" s="83">
        <f>'08'!D29</f>
        <v>1712.7950275825883</v>
      </c>
      <c r="B29" s="6" t="s">
        <v>23</v>
      </c>
      <c r="C29" s="4" t="s">
        <v>12</v>
      </c>
      <c r="D29" s="84">
        <f t="shared" si="0"/>
        <v>1727.0112263115238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20.100000000000001" customHeight="1" thickBot="1" x14ac:dyDescent="0.3">
      <c r="A30" s="83">
        <f>'08'!D30</f>
        <v>1712.7950275825883</v>
      </c>
      <c r="B30" s="6" t="s">
        <v>23</v>
      </c>
      <c r="C30" s="4" t="s">
        <v>12</v>
      </c>
      <c r="D30" s="84">
        <f t="shared" si="0"/>
        <v>1727.0112263115238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20.100000000000001" customHeight="1" thickBot="1" x14ac:dyDescent="0.3">
      <c r="A31" s="83">
        <f>'08'!D31</f>
        <v>1712.7950275825883</v>
      </c>
      <c r="B31" s="6" t="s">
        <v>23</v>
      </c>
      <c r="C31" s="4" t="s">
        <v>12</v>
      </c>
      <c r="D31" s="84">
        <f t="shared" si="0"/>
        <v>1727.0112263115238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20.100000000000001" customHeight="1" thickBot="1" x14ac:dyDescent="0.3">
      <c r="A32" s="83">
        <f>'08'!D32</f>
        <v>1712.7950275825883</v>
      </c>
      <c r="B32" s="6" t="s">
        <v>23</v>
      </c>
      <c r="C32" s="4" t="s">
        <v>12</v>
      </c>
      <c r="D32" s="84">
        <f t="shared" si="0"/>
        <v>1727.0112263115238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20.100000000000001" customHeight="1" thickBot="1" x14ac:dyDescent="0.3">
      <c r="A33" s="83">
        <f>'08'!D33</f>
        <v>1712.7950275825883</v>
      </c>
      <c r="B33" s="6" t="s">
        <v>23</v>
      </c>
      <c r="C33" s="4" t="s">
        <v>12</v>
      </c>
      <c r="D33" s="84">
        <f t="shared" si="0"/>
        <v>1727.0112263115238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20.100000000000001" customHeight="1" thickBot="1" x14ac:dyDescent="0.3">
      <c r="A34" s="83">
        <f>'08'!D34</f>
        <v>1712.7950275825883</v>
      </c>
      <c r="B34" s="6" t="s">
        <v>23</v>
      </c>
      <c r="C34" s="4" t="s">
        <v>12</v>
      </c>
      <c r="D34" s="84">
        <f t="shared" si="0"/>
        <v>1727.0112263115238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20.100000000000001" customHeight="1" thickBot="1" x14ac:dyDescent="0.3">
      <c r="A35" s="83">
        <f>'08'!D35</f>
        <v>1712.7950275825883</v>
      </c>
      <c r="B35" s="6" t="s">
        <v>23</v>
      </c>
      <c r="C35" s="4" t="s">
        <v>12</v>
      </c>
      <c r="D35" s="84">
        <f t="shared" si="0"/>
        <v>1727.0112263115238</v>
      </c>
      <c r="E35" s="27" t="s">
        <v>136</v>
      </c>
      <c r="F35" s="92" t="s">
        <v>137</v>
      </c>
      <c r="G35" s="6">
        <v>1</v>
      </c>
      <c r="I35" s="13"/>
      <c r="J35" s="13"/>
    </row>
    <row r="36" spans="1:10" ht="20.100000000000001" customHeight="1" thickBot="1" x14ac:dyDescent="0.3">
      <c r="A36" s="83">
        <f>'08'!D35</f>
        <v>1712.7950275825883</v>
      </c>
      <c r="B36" s="6" t="s">
        <v>23</v>
      </c>
      <c r="C36" s="4" t="s">
        <v>12</v>
      </c>
      <c r="D36" s="84">
        <f t="shared" si="0"/>
        <v>1727.0112263115238</v>
      </c>
      <c r="E36" s="27" t="s">
        <v>81</v>
      </c>
      <c r="F36" s="5" t="s">
        <v>32</v>
      </c>
      <c r="G36" s="6">
        <v>1</v>
      </c>
      <c r="I36" s="13"/>
      <c r="J36" s="13"/>
    </row>
    <row r="37" spans="1:10" ht="20.100000000000001" customHeight="1" thickBot="1" x14ac:dyDescent="0.3">
      <c r="A37" s="83">
        <f>'08'!D37</f>
        <v>1712.7950275825883</v>
      </c>
      <c r="B37" s="6" t="s">
        <v>23</v>
      </c>
      <c r="C37" s="7" t="s">
        <v>9</v>
      </c>
      <c r="D37" s="84">
        <f t="shared" si="0"/>
        <v>1727.0112263115238</v>
      </c>
      <c r="E37" s="27" t="s">
        <v>82</v>
      </c>
      <c r="F37" s="5" t="s">
        <v>33</v>
      </c>
      <c r="G37" s="6">
        <v>1</v>
      </c>
      <c r="I37" s="13"/>
      <c r="J37" s="13"/>
    </row>
    <row r="38" spans="1:10" ht="20.100000000000001" customHeight="1" thickBot="1" x14ac:dyDescent="0.3">
      <c r="A38" s="83">
        <f>'08'!D38</f>
        <v>1712.7950275825883</v>
      </c>
      <c r="B38" s="6" t="s">
        <v>23</v>
      </c>
      <c r="C38" s="7" t="s">
        <v>9</v>
      </c>
      <c r="D38" s="84">
        <f t="shared" si="0"/>
        <v>1727.0112263115238</v>
      </c>
      <c r="E38" s="27" t="s">
        <v>83</v>
      </c>
      <c r="F38" s="5" t="s">
        <v>34</v>
      </c>
      <c r="G38" s="6">
        <v>1</v>
      </c>
      <c r="I38" s="13"/>
      <c r="J38" s="13"/>
    </row>
    <row r="39" spans="1:10" ht="20.100000000000001" customHeight="1" thickBot="1" x14ac:dyDescent="0.3">
      <c r="A39" s="83">
        <f>'08'!D39</f>
        <v>1712.7950275825883</v>
      </c>
      <c r="B39" s="6" t="s">
        <v>23</v>
      </c>
      <c r="C39" s="4" t="s">
        <v>12</v>
      </c>
      <c r="D39" s="84">
        <f t="shared" si="0"/>
        <v>1727.0112263115238</v>
      </c>
      <c r="E39" s="27" t="s">
        <v>136</v>
      </c>
      <c r="F39" s="5" t="s">
        <v>137</v>
      </c>
      <c r="G39" s="6">
        <v>1</v>
      </c>
      <c r="I39" s="13"/>
      <c r="J39" s="13"/>
    </row>
    <row r="40" spans="1:10" ht="20.100000000000001" customHeight="1" thickBot="1" x14ac:dyDescent="0.3">
      <c r="A40" s="83">
        <f>'08'!D40</f>
        <v>1712.7950275825883</v>
      </c>
      <c r="B40" s="6" t="s">
        <v>23</v>
      </c>
      <c r="C40" s="4" t="s">
        <v>12</v>
      </c>
      <c r="D40" s="84">
        <f t="shared" si="0"/>
        <v>1727.0112263115238</v>
      </c>
      <c r="E40" s="27" t="s">
        <v>84</v>
      </c>
      <c r="F40" s="5" t="s">
        <v>57</v>
      </c>
      <c r="G40" s="6">
        <v>1</v>
      </c>
      <c r="I40" s="13"/>
      <c r="J40" s="13"/>
    </row>
    <row r="41" spans="1:10" ht="20.100000000000001" customHeight="1" thickBot="1" x14ac:dyDescent="0.3">
      <c r="A41" s="83">
        <f>'08'!D41</f>
        <v>1712.7950275825883</v>
      </c>
      <c r="B41" s="6" t="s">
        <v>23</v>
      </c>
      <c r="C41" s="4" t="s">
        <v>12</v>
      </c>
      <c r="D41" s="84">
        <f t="shared" si="0"/>
        <v>1727.0112263115238</v>
      </c>
      <c r="E41" s="27" t="s">
        <v>85</v>
      </c>
      <c r="F41" s="59" t="s">
        <v>35</v>
      </c>
      <c r="G41" s="6">
        <v>1</v>
      </c>
      <c r="I41" s="13"/>
      <c r="J41" s="13"/>
    </row>
    <row r="42" spans="1:10" ht="20.100000000000001" customHeight="1" thickBot="1" x14ac:dyDescent="0.3">
      <c r="A42" s="83">
        <f>'08'!D42</f>
        <v>1273.7385332243568</v>
      </c>
      <c r="B42" s="6" t="s">
        <v>36</v>
      </c>
      <c r="C42" s="4" t="s">
        <v>12</v>
      </c>
      <c r="D42" s="84">
        <f t="shared" si="0"/>
        <v>1284.3105630501191</v>
      </c>
      <c r="E42" s="27" t="s">
        <v>86</v>
      </c>
      <c r="F42" s="5" t="s">
        <v>37</v>
      </c>
      <c r="G42" s="6">
        <v>1</v>
      </c>
      <c r="I42" s="13"/>
      <c r="J42" s="13"/>
    </row>
    <row r="43" spans="1:10" ht="20.100000000000001" customHeight="1" thickBot="1" x14ac:dyDescent="0.3">
      <c r="A43" s="83">
        <f>'08'!D43</f>
        <v>1273.7385332243568</v>
      </c>
      <c r="B43" s="6" t="s">
        <v>36</v>
      </c>
      <c r="C43" s="4" t="s">
        <v>12</v>
      </c>
      <c r="D43" s="84">
        <f t="shared" si="0"/>
        <v>1284.3105630501191</v>
      </c>
      <c r="E43" s="27" t="s">
        <v>87</v>
      </c>
      <c r="F43" s="14" t="s">
        <v>56</v>
      </c>
      <c r="G43" s="6">
        <v>2</v>
      </c>
      <c r="I43" s="13"/>
      <c r="J43" s="13"/>
    </row>
    <row r="44" spans="1:10" ht="20.100000000000001" customHeight="1" thickBot="1" x14ac:dyDescent="0.3">
      <c r="A44" s="83">
        <f>'08'!D44</f>
        <v>1273.7385332243568</v>
      </c>
      <c r="B44" s="6" t="s">
        <v>36</v>
      </c>
      <c r="C44" s="4" t="s">
        <v>12</v>
      </c>
      <c r="D44" s="84">
        <f t="shared" si="0"/>
        <v>1284.3105630501191</v>
      </c>
      <c r="E44" s="27" t="s">
        <v>88</v>
      </c>
      <c r="F44" s="5" t="s">
        <v>38</v>
      </c>
      <c r="G44" s="6">
        <v>1</v>
      </c>
      <c r="I44" s="13"/>
      <c r="J44" s="13"/>
    </row>
    <row r="45" spans="1:10" ht="20.100000000000001" customHeight="1" thickBot="1" x14ac:dyDescent="0.3">
      <c r="A45" s="83">
        <f>'08'!D45</f>
        <v>1273.7385332243568</v>
      </c>
      <c r="B45" s="6" t="s">
        <v>36</v>
      </c>
      <c r="C45" s="4" t="s">
        <v>12</v>
      </c>
      <c r="D45" s="84">
        <f t="shared" si="0"/>
        <v>1284.3105630501191</v>
      </c>
      <c r="E45" s="27" t="s">
        <v>89</v>
      </c>
      <c r="F45" s="5" t="s">
        <v>39</v>
      </c>
      <c r="G45" s="6">
        <v>1</v>
      </c>
      <c r="I45" s="13"/>
      <c r="J45" s="13"/>
    </row>
    <row r="46" spans="1:10" ht="20.100000000000001" customHeight="1" thickBot="1" x14ac:dyDescent="0.3">
      <c r="A46" s="83">
        <f>'08'!D46</f>
        <v>1273.7385332243568</v>
      </c>
      <c r="B46" s="6" t="s">
        <v>36</v>
      </c>
      <c r="C46" s="4" t="s">
        <v>12</v>
      </c>
      <c r="D46" s="84">
        <f t="shared" si="0"/>
        <v>1284.3105630501191</v>
      </c>
      <c r="E46" s="27" t="s">
        <v>90</v>
      </c>
      <c r="F46" s="5" t="s">
        <v>40</v>
      </c>
      <c r="G46" s="6">
        <v>1</v>
      </c>
      <c r="I46" s="13"/>
      <c r="J46" s="13"/>
    </row>
    <row r="47" spans="1:10" ht="20.100000000000001" customHeight="1" thickBot="1" x14ac:dyDescent="0.3">
      <c r="A47" s="83">
        <f>'08'!D47</f>
        <v>1273.7385332243568</v>
      </c>
      <c r="B47" s="6" t="s">
        <v>36</v>
      </c>
      <c r="C47" s="4" t="s">
        <v>12</v>
      </c>
      <c r="D47" s="84">
        <f t="shared" si="0"/>
        <v>1284.3105630501191</v>
      </c>
      <c r="E47" s="27" t="s">
        <v>124</v>
      </c>
      <c r="F47" s="5" t="s">
        <v>125</v>
      </c>
      <c r="G47" s="6">
        <v>1</v>
      </c>
      <c r="I47" s="13"/>
      <c r="J47" s="13"/>
    </row>
    <row r="48" spans="1:10" ht="20.100000000000001" customHeight="1" thickBot="1" x14ac:dyDescent="0.3">
      <c r="A48" s="83">
        <f>'08'!D48</f>
        <v>1273.7385332243568</v>
      </c>
      <c r="B48" s="6" t="s">
        <v>36</v>
      </c>
      <c r="C48" s="4" t="s">
        <v>12</v>
      </c>
      <c r="D48" s="84">
        <f t="shared" si="0"/>
        <v>1284.3105630501191</v>
      </c>
      <c r="E48" s="27" t="s">
        <v>91</v>
      </c>
      <c r="F48" s="5" t="s">
        <v>41</v>
      </c>
      <c r="G48" s="6">
        <v>1</v>
      </c>
      <c r="I48" s="13"/>
      <c r="J48" s="13"/>
    </row>
    <row r="49" spans="1:13" ht="20.100000000000001" customHeight="1" thickBot="1" x14ac:dyDescent="0.3">
      <c r="A49" s="83">
        <f>'08'!D49</f>
        <v>1273.7385332243568</v>
      </c>
      <c r="B49" s="6" t="s">
        <v>36</v>
      </c>
      <c r="C49" s="4" t="s">
        <v>12</v>
      </c>
      <c r="D49" s="84">
        <f t="shared" si="0"/>
        <v>1284.3105630501191</v>
      </c>
      <c r="E49" s="27" t="s">
        <v>92</v>
      </c>
      <c r="F49" s="5" t="s">
        <v>42</v>
      </c>
      <c r="G49" s="6">
        <v>1</v>
      </c>
      <c r="I49" s="13"/>
      <c r="J49" s="13"/>
    </row>
    <row r="50" spans="1:13" ht="20.100000000000001" customHeight="1" thickBot="1" x14ac:dyDescent="0.3">
      <c r="A50" s="83">
        <f>'08'!D50</f>
        <v>918.13167259780334</v>
      </c>
      <c r="B50" s="6" t="s">
        <v>43</v>
      </c>
      <c r="C50" s="4" t="s">
        <v>12</v>
      </c>
      <c r="D50" s="84">
        <f t="shared" si="0"/>
        <v>925.75216548036508</v>
      </c>
      <c r="E50" s="27" t="s">
        <v>93</v>
      </c>
      <c r="F50" s="5" t="s">
        <v>44</v>
      </c>
      <c r="G50" s="6">
        <v>1</v>
      </c>
      <c r="I50" s="13"/>
      <c r="J50" s="13"/>
    </row>
    <row r="51" spans="1:13" ht="20.100000000000001" customHeight="1" thickBot="1" x14ac:dyDescent="0.3">
      <c r="A51" s="83">
        <f>'08'!D51</f>
        <v>918.13167259780334</v>
      </c>
      <c r="B51" s="6" t="s">
        <v>43</v>
      </c>
      <c r="C51" s="4" t="s">
        <v>12</v>
      </c>
      <c r="D51" s="84">
        <f t="shared" si="0"/>
        <v>925.75216548036508</v>
      </c>
      <c r="E51" s="27" t="s">
        <v>94</v>
      </c>
      <c r="F51" s="5" t="s">
        <v>45</v>
      </c>
      <c r="G51" s="6">
        <v>4</v>
      </c>
      <c r="I51" s="13"/>
      <c r="J51" s="13"/>
    </row>
    <row r="52" spans="1:13" ht="20.100000000000001" customHeight="1" thickBot="1" x14ac:dyDescent="0.3">
      <c r="A52" s="83">
        <f>'08'!D52</f>
        <v>918.13167259780334</v>
      </c>
      <c r="B52" s="6" t="s">
        <v>43</v>
      </c>
      <c r="C52" s="4" t="s">
        <v>12</v>
      </c>
      <c r="D52" s="84">
        <f t="shared" si="0"/>
        <v>925.75216548036508</v>
      </c>
      <c r="E52" s="27" t="s">
        <v>95</v>
      </c>
      <c r="F52" s="5" t="s">
        <v>46</v>
      </c>
      <c r="G52" s="6">
        <v>1</v>
      </c>
      <c r="I52" s="13"/>
      <c r="J52" s="13"/>
    </row>
    <row r="53" spans="1:13" ht="20.100000000000001" customHeight="1" thickBot="1" x14ac:dyDescent="0.3">
      <c r="A53" s="83">
        <f>'08'!D53</f>
        <v>918.13167259780334</v>
      </c>
      <c r="B53" s="6" t="s">
        <v>43</v>
      </c>
      <c r="C53" s="4" t="s">
        <v>12</v>
      </c>
      <c r="D53" s="84">
        <f t="shared" si="0"/>
        <v>925.75216548036508</v>
      </c>
      <c r="E53" s="27" t="s">
        <v>96</v>
      </c>
      <c r="F53" s="5" t="s">
        <v>47</v>
      </c>
      <c r="G53" s="6">
        <v>1</v>
      </c>
      <c r="I53" s="13"/>
      <c r="J53" s="13"/>
    </row>
    <row r="54" spans="1:13" ht="20.100000000000001" customHeight="1" thickBot="1" x14ac:dyDescent="0.3">
      <c r="A54" s="83">
        <f>'08'!D54</f>
        <v>822.00790812412254</v>
      </c>
      <c r="B54" s="6" t="s">
        <v>48</v>
      </c>
      <c r="C54" s="4" t="s">
        <v>12</v>
      </c>
      <c r="D54" s="84">
        <f t="shared" si="0"/>
        <v>828.83057376155273</v>
      </c>
      <c r="E54" s="27" t="s">
        <v>97</v>
      </c>
      <c r="F54" s="5" t="s">
        <v>49</v>
      </c>
      <c r="G54" s="6">
        <v>2</v>
      </c>
      <c r="I54" s="13"/>
      <c r="J54" s="13"/>
    </row>
    <row r="55" spans="1:13" ht="20.100000000000001" customHeight="1" thickBot="1" x14ac:dyDescent="0.3">
      <c r="A55" s="83">
        <f>'08'!D55</f>
        <v>822.00790812412254</v>
      </c>
      <c r="B55" s="6" t="s">
        <v>48</v>
      </c>
      <c r="C55" s="4" t="s">
        <v>12</v>
      </c>
      <c r="D55" s="84">
        <f t="shared" si="0"/>
        <v>828.83057376155273</v>
      </c>
      <c r="E55" s="27" t="s">
        <v>98</v>
      </c>
      <c r="F55" s="5" t="s">
        <v>50</v>
      </c>
      <c r="G55" s="6">
        <v>2</v>
      </c>
    </row>
    <row r="56" spans="1:13" ht="20.100000000000001" customHeight="1" thickBot="1" x14ac:dyDescent="0.3">
      <c r="A56" s="83">
        <f>'08'!D56</f>
        <v>822.00790812412254</v>
      </c>
      <c r="B56" s="6" t="s">
        <v>48</v>
      </c>
      <c r="C56" s="4" t="s">
        <v>12</v>
      </c>
      <c r="D56" s="84">
        <f t="shared" si="0"/>
        <v>828.83057376155273</v>
      </c>
      <c r="E56" s="27" t="s">
        <v>99</v>
      </c>
      <c r="F56" s="5" t="s">
        <v>51</v>
      </c>
      <c r="G56" s="6">
        <v>3</v>
      </c>
    </row>
    <row r="57" spans="1:13" ht="20.100000000000001" customHeight="1" thickBot="1" x14ac:dyDescent="0.3">
      <c r="A57" s="83">
        <f>'08'!D57</f>
        <v>746.99608854027792</v>
      </c>
      <c r="B57" s="6" t="s">
        <v>52</v>
      </c>
      <c r="C57" s="4" t="s">
        <v>12</v>
      </c>
      <c r="D57" s="84">
        <f t="shared" si="0"/>
        <v>753.19615607516221</v>
      </c>
      <c r="E57" s="27" t="s">
        <v>100</v>
      </c>
      <c r="F57" s="5" t="s">
        <v>53</v>
      </c>
      <c r="G57" s="6">
        <v>8</v>
      </c>
    </row>
    <row r="58" spans="1:13" ht="19.5" thickBot="1" x14ac:dyDescent="0.35">
      <c r="A58" s="83">
        <f>'08'!D58</f>
        <v>0</v>
      </c>
      <c r="B58"/>
      <c r="D58" s="63"/>
      <c r="G58" s="60">
        <f>SUM(G15:G57)</f>
        <v>59</v>
      </c>
    </row>
    <row r="59" spans="1:13" ht="19.5" thickBot="1" x14ac:dyDescent="0.35">
      <c r="A59" s="83">
        <f>'08'!D59</f>
        <v>0</v>
      </c>
      <c r="B59" s="64"/>
      <c r="C59" s="65" t="s">
        <v>121</v>
      </c>
      <c r="D59" s="61"/>
      <c r="E59" s="65"/>
      <c r="F59" s="66"/>
    </row>
    <row r="60" spans="1:13" ht="15.75" thickBot="1" x14ac:dyDescent="0.3">
      <c r="A60" s="83">
        <f>'08'!D60</f>
        <v>0</v>
      </c>
      <c r="B60"/>
      <c r="D60" s="69"/>
      <c r="E60" s="39" t="s">
        <v>118</v>
      </c>
      <c r="F60" s="39" t="s">
        <v>120</v>
      </c>
    </row>
    <row r="61" spans="1:13" ht="20.100000000000001" customHeight="1" thickBot="1" x14ac:dyDescent="0.3">
      <c r="A61" s="83">
        <f>'08'!D61</f>
        <v>724</v>
      </c>
      <c r="B61"/>
      <c r="D61" s="85">
        <v>724</v>
      </c>
      <c r="E61" s="71" t="s">
        <v>117</v>
      </c>
      <c r="F61" s="44" t="s">
        <v>127</v>
      </c>
      <c r="G61" s="45">
        <v>1</v>
      </c>
    </row>
    <row r="62" spans="1:13" ht="20.100000000000001" customHeight="1" thickBot="1" x14ac:dyDescent="0.3">
      <c r="A62" s="83">
        <f>'08'!D62</f>
        <v>914.63816220096965</v>
      </c>
      <c r="B62" s="41"/>
      <c r="D62" s="86">
        <f t="shared" si="0"/>
        <v>922.22965894723768</v>
      </c>
      <c r="E62" s="67" t="s">
        <v>115</v>
      </c>
      <c r="F62" s="34" t="s">
        <v>128</v>
      </c>
      <c r="G62" s="32">
        <v>1</v>
      </c>
    </row>
    <row r="63" spans="1:13" ht="20.100000000000001" customHeight="1" thickBot="1" x14ac:dyDescent="0.3">
      <c r="A63" s="83">
        <f>'08'!D63</f>
        <v>990.23686159004933</v>
      </c>
      <c r="B63" s="41">
        <v>0</v>
      </c>
      <c r="D63" s="87">
        <f t="shared" si="0"/>
        <v>998.45582754124678</v>
      </c>
      <c r="E63" s="68" t="s">
        <v>116</v>
      </c>
      <c r="F63" s="48" t="s">
        <v>113</v>
      </c>
      <c r="G63" s="49">
        <v>1</v>
      </c>
    </row>
    <row r="64" spans="1:13" ht="4.5" customHeight="1" thickBot="1" x14ac:dyDescent="0.3">
      <c r="B64"/>
      <c r="H64" s="74"/>
      <c r="I64" s="74"/>
      <c r="J64" s="74"/>
      <c r="K64" s="74"/>
      <c r="L64" s="74"/>
      <c r="M64" s="74"/>
    </row>
    <row r="65" spans="1:7" ht="19.5" thickBot="1" x14ac:dyDescent="0.35">
      <c r="B65"/>
      <c r="G65" s="60">
        <f>G58+G61+G62+G63</f>
        <v>62</v>
      </c>
    </row>
    <row r="66" spans="1:7" x14ac:dyDescent="0.25">
      <c r="B66"/>
    </row>
    <row r="67" spans="1:7" ht="18.75" x14ac:dyDescent="0.3">
      <c r="A67" s="320" t="s">
        <v>149</v>
      </c>
      <c r="B67" s="320"/>
      <c r="C67" s="320"/>
      <c r="D67" s="320"/>
      <c r="E67" s="320"/>
      <c r="F67" s="320"/>
      <c r="G67" s="320"/>
    </row>
  </sheetData>
  <mergeCells count="12">
    <mergeCell ref="A67:G67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  <pageSetup paperSize="9" scale="75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view="pageBreakPreview" topLeftCell="A24" zoomScale="120" zoomScaleNormal="100" zoomScaleSheetLayoutView="120" workbookViewId="0">
      <selection activeCell="F27" sqref="F27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5.7109375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150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16.5" thickBot="1" x14ac:dyDescent="0.3">
      <c r="A15" s="83">
        <f>'09'!D15</f>
        <v>4832.8087473739606</v>
      </c>
      <c r="B15" s="16" t="s">
        <v>8</v>
      </c>
      <c r="C15" s="17" t="s">
        <v>9</v>
      </c>
      <c r="D15" s="84">
        <f>A15*(0.83%)+A15</f>
        <v>4872.9210599771641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16.5" thickBot="1" x14ac:dyDescent="0.3">
      <c r="A16" s="83">
        <f>'09'!D16</f>
        <v>3520.0021597119962</v>
      </c>
      <c r="B16" s="6" t="s">
        <v>11</v>
      </c>
      <c r="C16" s="4" t="s">
        <v>12</v>
      </c>
      <c r="D16" s="84">
        <f t="shared" ref="D16:D64" si="0">A16*(0.83%)+A16</f>
        <v>3549.218177637606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16.5" thickBot="1" x14ac:dyDescent="0.3">
      <c r="A17" s="83">
        <f>'09'!D17</f>
        <v>3520.0021597119962</v>
      </c>
      <c r="B17" s="6" t="s">
        <v>11</v>
      </c>
      <c r="C17" s="4" t="s">
        <v>12</v>
      </c>
      <c r="D17" s="84">
        <f t="shared" si="0"/>
        <v>3549.218177637606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16.5" thickBot="1" x14ac:dyDescent="0.3">
      <c r="A18" s="83">
        <f>'09'!D18</f>
        <v>3520.0021597119962</v>
      </c>
      <c r="B18" s="6" t="s">
        <v>11</v>
      </c>
      <c r="C18" s="4" t="s">
        <v>12</v>
      </c>
      <c r="D18" s="84">
        <f t="shared" si="0"/>
        <v>3549.218177637606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16.5" thickBot="1" x14ac:dyDescent="0.3">
      <c r="A19" s="83">
        <f>'09'!D19</f>
        <v>3520.0021597119962</v>
      </c>
      <c r="B19" s="6" t="s">
        <v>11</v>
      </c>
      <c r="C19" s="4" t="s">
        <v>12</v>
      </c>
      <c r="D19" s="84">
        <f t="shared" si="0"/>
        <v>3549.218177637606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16.5" thickBot="1" x14ac:dyDescent="0.3">
      <c r="A20" s="83">
        <f>'09'!D20</f>
        <v>3520.0021597119962</v>
      </c>
      <c r="B20" s="6" t="s">
        <v>11</v>
      </c>
      <c r="C20" s="4" t="s">
        <v>12</v>
      </c>
      <c r="D20" s="84">
        <f t="shared" si="0"/>
        <v>3549.218177637606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16.5" thickBot="1" x14ac:dyDescent="0.3">
      <c r="A21" s="83">
        <f>'09'!D21</f>
        <v>3520.0021597119962</v>
      </c>
      <c r="B21" s="6" t="s">
        <v>11</v>
      </c>
      <c r="C21" s="4" t="s">
        <v>12</v>
      </c>
      <c r="D21" s="84">
        <f t="shared" si="0"/>
        <v>3549.218177637606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16.5" thickBot="1" x14ac:dyDescent="0.3">
      <c r="A22" s="83">
        <f>'09'!D22</f>
        <v>3520.0021597119962</v>
      </c>
      <c r="B22" s="6" t="s">
        <v>11</v>
      </c>
      <c r="C22" s="4" t="s">
        <v>12</v>
      </c>
      <c r="D22" s="84">
        <f t="shared" si="0"/>
        <v>3549.218177637606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16.5" thickBot="1" x14ac:dyDescent="0.3">
      <c r="A23" s="83">
        <f>'09'!D23</f>
        <v>3520.0021597119962</v>
      </c>
      <c r="B23" s="6" t="s">
        <v>11</v>
      </c>
      <c r="C23" s="4" t="s">
        <v>12</v>
      </c>
      <c r="D23" s="84">
        <f t="shared" si="0"/>
        <v>3549.218177637606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16.5" thickBot="1" x14ac:dyDescent="0.3">
      <c r="A24" s="83">
        <f>'09'!D24</f>
        <v>3520.0021597119962</v>
      </c>
      <c r="B24" s="6" t="s">
        <v>11</v>
      </c>
      <c r="C24" s="4" t="s">
        <v>12</v>
      </c>
      <c r="D24" s="84">
        <f t="shared" si="0"/>
        <v>3549.218177637606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16.5" thickBot="1" x14ac:dyDescent="0.3">
      <c r="A25" s="83">
        <f>'09'!D25</f>
        <v>3520.0021597119962</v>
      </c>
      <c r="B25" s="6" t="s">
        <v>11</v>
      </c>
      <c r="C25" s="4" t="s">
        <v>12</v>
      </c>
      <c r="D25" s="84">
        <f t="shared" si="0"/>
        <v>3549.218177637606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16.5" thickBot="1" x14ac:dyDescent="0.3">
      <c r="A26" s="83">
        <f>'09'!D26</f>
        <v>3520.0021597119962</v>
      </c>
      <c r="B26" s="6" t="s">
        <v>11</v>
      </c>
      <c r="C26" s="4" t="s">
        <v>12</v>
      </c>
      <c r="D26" s="84">
        <f t="shared" si="0"/>
        <v>3549.218177637606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16.5" thickBot="1" x14ac:dyDescent="0.3">
      <c r="A27" s="83">
        <v>2500</v>
      </c>
      <c r="B27" s="6" t="s">
        <v>156</v>
      </c>
      <c r="C27" s="4" t="s">
        <v>12</v>
      </c>
      <c r="D27" s="84">
        <f t="shared" si="0"/>
        <v>2520.75</v>
      </c>
      <c r="E27" s="27" t="s">
        <v>157</v>
      </c>
      <c r="F27" s="5" t="s">
        <v>158</v>
      </c>
      <c r="G27" s="6">
        <v>1</v>
      </c>
      <c r="I27" s="13"/>
      <c r="J27" s="13"/>
    </row>
    <row r="28" spans="1:11" ht="16.5" thickBot="1" x14ac:dyDescent="0.3">
      <c r="A28" s="83">
        <f>'09'!D27</f>
        <v>1933.1188178777793</v>
      </c>
      <c r="B28" s="6" t="s">
        <v>23</v>
      </c>
      <c r="C28" s="4" t="s">
        <v>12</v>
      </c>
      <c r="D28" s="84">
        <f t="shared" si="0"/>
        <v>1949.1637040661649</v>
      </c>
      <c r="E28" s="27" t="s">
        <v>73</v>
      </c>
      <c r="F28" s="5" t="s">
        <v>24</v>
      </c>
      <c r="G28" s="6">
        <v>2</v>
      </c>
      <c r="I28" s="13"/>
      <c r="J28" s="13"/>
    </row>
    <row r="29" spans="1:11" ht="16.5" thickBot="1" x14ac:dyDescent="0.3">
      <c r="A29" s="83">
        <f>'09'!D28</f>
        <v>1727.0112263115238</v>
      </c>
      <c r="B29" s="6" t="s">
        <v>23</v>
      </c>
      <c r="C29" s="4" t="s">
        <v>12</v>
      </c>
      <c r="D29" s="84">
        <f t="shared" si="0"/>
        <v>1741.3454194899095</v>
      </c>
      <c r="E29" s="27" t="s">
        <v>74</v>
      </c>
      <c r="F29" s="5" t="s">
        <v>25</v>
      </c>
      <c r="G29" s="6">
        <v>1</v>
      </c>
      <c r="I29" s="13"/>
      <c r="J29" s="13"/>
    </row>
    <row r="30" spans="1:11" ht="16.5" thickBot="1" x14ac:dyDescent="0.3">
      <c r="A30" s="83">
        <f>'09'!D29</f>
        <v>1727.0112263115238</v>
      </c>
      <c r="B30" s="6" t="s">
        <v>23</v>
      </c>
      <c r="C30" s="4" t="s">
        <v>12</v>
      </c>
      <c r="D30" s="84">
        <f t="shared" si="0"/>
        <v>1741.3454194899095</v>
      </c>
      <c r="E30" s="27" t="s">
        <v>75</v>
      </c>
      <c r="F30" s="5" t="s">
        <v>26</v>
      </c>
      <c r="G30" s="6">
        <v>1</v>
      </c>
      <c r="I30" s="13"/>
      <c r="J30" s="13"/>
    </row>
    <row r="31" spans="1:11" ht="16.5" thickBot="1" x14ac:dyDescent="0.3">
      <c r="A31" s="83">
        <f>'09'!D30</f>
        <v>1727.0112263115238</v>
      </c>
      <c r="B31" s="6" t="s">
        <v>23</v>
      </c>
      <c r="C31" s="4" t="s">
        <v>12</v>
      </c>
      <c r="D31" s="84">
        <f t="shared" si="0"/>
        <v>1741.3454194899095</v>
      </c>
      <c r="E31" s="27" t="s">
        <v>76</v>
      </c>
      <c r="F31" s="5" t="s">
        <v>27</v>
      </c>
      <c r="G31" s="6">
        <v>1</v>
      </c>
      <c r="I31" s="13"/>
      <c r="J31" s="13"/>
    </row>
    <row r="32" spans="1:11" ht="16.5" thickBot="1" x14ac:dyDescent="0.3">
      <c r="A32" s="83">
        <f>'09'!D31</f>
        <v>1727.0112263115238</v>
      </c>
      <c r="B32" s="6" t="s">
        <v>23</v>
      </c>
      <c r="C32" s="4" t="s">
        <v>12</v>
      </c>
      <c r="D32" s="84">
        <f t="shared" si="0"/>
        <v>1741.3454194899095</v>
      </c>
      <c r="E32" s="27" t="s">
        <v>77</v>
      </c>
      <c r="F32" s="5" t="s">
        <v>28</v>
      </c>
      <c r="G32" s="6">
        <v>1</v>
      </c>
      <c r="I32" s="13"/>
      <c r="J32" s="13"/>
    </row>
    <row r="33" spans="1:10" ht="16.5" thickBot="1" x14ac:dyDescent="0.3">
      <c r="A33" s="83">
        <f>'09'!D32</f>
        <v>1727.0112263115238</v>
      </c>
      <c r="B33" s="6" t="s">
        <v>23</v>
      </c>
      <c r="C33" s="4" t="s">
        <v>12</v>
      </c>
      <c r="D33" s="84">
        <f t="shared" si="0"/>
        <v>1741.3454194899095</v>
      </c>
      <c r="E33" s="27" t="s">
        <v>78</v>
      </c>
      <c r="F33" s="5" t="s">
        <v>29</v>
      </c>
      <c r="G33" s="6">
        <v>1</v>
      </c>
      <c r="I33" s="13"/>
      <c r="J33" s="13"/>
    </row>
    <row r="34" spans="1:10" ht="16.5" thickBot="1" x14ac:dyDescent="0.3">
      <c r="A34" s="83">
        <f>'09'!D33</f>
        <v>1727.0112263115238</v>
      </c>
      <c r="B34" s="6" t="s">
        <v>23</v>
      </c>
      <c r="C34" s="4" t="s">
        <v>12</v>
      </c>
      <c r="D34" s="84">
        <f t="shared" si="0"/>
        <v>1741.3454194899095</v>
      </c>
      <c r="E34" s="27" t="s">
        <v>79</v>
      </c>
      <c r="F34" s="5" t="s">
        <v>30</v>
      </c>
      <c r="G34" s="6">
        <v>1</v>
      </c>
      <c r="I34" s="13"/>
      <c r="J34" s="13"/>
    </row>
    <row r="35" spans="1:10" ht="16.5" thickBot="1" x14ac:dyDescent="0.3">
      <c r="A35" s="83">
        <f>'09'!D34</f>
        <v>1727.0112263115238</v>
      </c>
      <c r="B35" s="6" t="s">
        <v>23</v>
      </c>
      <c r="C35" s="4" t="s">
        <v>12</v>
      </c>
      <c r="D35" s="84">
        <f t="shared" si="0"/>
        <v>1741.3454194899095</v>
      </c>
      <c r="E35" s="27" t="s">
        <v>80</v>
      </c>
      <c r="F35" s="5" t="s">
        <v>31</v>
      </c>
      <c r="G35" s="6">
        <v>1</v>
      </c>
      <c r="I35" s="13"/>
      <c r="J35" s="13"/>
    </row>
    <row r="36" spans="1:10" ht="16.5" thickBot="1" x14ac:dyDescent="0.3">
      <c r="A36" s="83">
        <f>'09'!D36</f>
        <v>1727.0112263115238</v>
      </c>
      <c r="B36" s="6" t="s">
        <v>23</v>
      </c>
      <c r="C36" s="4" t="s">
        <v>12</v>
      </c>
      <c r="D36" s="84">
        <f t="shared" si="0"/>
        <v>1741.3454194899095</v>
      </c>
      <c r="E36" s="27" t="s">
        <v>81</v>
      </c>
      <c r="F36" s="5" t="s">
        <v>32</v>
      </c>
      <c r="G36" s="6">
        <v>1</v>
      </c>
      <c r="I36" s="13"/>
      <c r="J36" s="13"/>
    </row>
    <row r="37" spans="1:10" ht="16.5" thickBot="1" x14ac:dyDescent="0.3">
      <c r="A37" s="83">
        <f>'09'!D37</f>
        <v>1727.0112263115238</v>
      </c>
      <c r="B37" s="6" t="s">
        <v>23</v>
      </c>
      <c r="C37" s="4" t="s">
        <v>12</v>
      </c>
      <c r="D37" s="84">
        <f t="shared" si="0"/>
        <v>1741.3454194899095</v>
      </c>
      <c r="E37" s="27" t="s">
        <v>136</v>
      </c>
      <c r="F37" s="92" t="s">
        <v>137</v>
      </c>
      <c r="G37" s="6">
        <v>1</v>
      </c>
      <c r="I37" s="13"/>
      <c r="J37" s="13"/>
    </row>
    <row r="38" spans="1:10" ht="16.5" thickBot="1" x14ac:dyDescent="0.3">
      <c r="A38" s="83">
        <f>'09'!D37</f>
        <v>1727.0112263115238</v>
      </c>
      <c r="B38" s="6" t="s">
        <v>23</v>
      </c>
      <c r="C38" s="7" t="s">
        <v>9</v>
      </c>
      <c r="D38" s="84">
        <f t="shared" si="0"/>
        <v>1741.3454194899095</v>
      </c>
      <c r="E38" s="27" t="s">
        <v>82</v>
      </c>
      <c r="F38" s="5" t="s">
        <v>33</v>
      </c>
      <c r="G38" s="6">
        <v>1</v>
      </c>
      <c r="I38" s="13"/>
      <c r="J38" s="13"/>
    </row>
    <row r="39" spans="1:10" ht="16.5" thickBot="1" x14ac:dyDescent="0.3">
      <c r="A39" s="83">
        <f>'09'!D38</f>
        <v>1727.0112263115238</v>
      </c>
      <c r="B39" s="6" t="s">
        <v>23</v>
      </c>
      <c r="C39" s="7" t="s">
        <v>9</v>
      </c>
      <c r="D39" s="84">
        <f t="shared" si="0"/>
        <v>1741.3454194899095</v>
      </c>
      <c r="E39" s="27" t="s">
        <v>83</v>
      </c>
      <c r="F39" s="5" t="s">
        <v>34</v>
      </c>
      <c r="G39" s="6">
        <v>1</v>
      </c>
      <c r="I39" s="13"/>
      <c r="J39" s="13"/>
    </row>
    <row r="40" spans="1:10" ht="16.5" thickBot="1" x14ac:dyDescent="0.3">
      <c r="A40" s="83">
        <f>'09'!D39</f>
        <v>1727.0112263115238</v>
      </c>
      <c r="B40" s="6" t="s">
        <v>23</v>
      </c>
      <c r="C40" s="4" t="s">
        <v>12</v>
      </c>
      <c r="D40" s="84">
        <f t="shared" si="0"/>
        <v>1741.3454194899095</v>
      </c>
      <c r="E40" s="27" t="s">
        <v>136</v>
      </c>
      <c r="F40" s="5" t="s">
        <v>137</v>
      </c>
      <c r="G40" s="6">
        <v>1</v>
      </c>
      <c r="I40" s="13"/>
      <c r="J40" s="13"/>
    </row>
    <row r="41" spans="1:10" ht="16.5" thickBot="1" x14ac:dyDescent="0.3">
      <c r="A41" s="83">
        <f>'09'!D40</f>
        <v>1727.0112263115238</v>
      </c>
      <c r="B41" s="6" t="s">
        <v>23</v>
      </c>
      <c r="C41" s="4" t="s">
        <v>12</v>
      </c>
      <c r="D41" s="84">
        <f t="shared" si="0"/>
        <v>1741.3454194899095</v>
      </c>
      <c r="E41" s="27" t="s">
        <v>84</v>
      </c>
      <c r="F41" s="5" t="s">
        <v>57</v>
      </c>
      <c r="G41" s="6">
        <v>1</v>
      </c>
      <c r="I41" s="13"/>
      <c r="J41" s="13"/>
    </row>
    <row r="42" spans="1:10" ht="16.5" thickBot="1" x14ac:dyDescent="0.3">
      <c r="A42" s="83">
        <f>'09'!D41</f>
        <v>1727.0112263115238</v>
      </c>
      <c r="B42" s="6" t="s">
        <v>23</v>
      </c>
      <c r="C42" s="4" t="s">
        <v>12</v>
      </c>
      <c r="D42" s="84">
        <f t="shared" si="0"/>
        <v>1741.3454194899095</v>
      </c>
      <c r="E42" s="27" t="s">
        <v>85</v>
      </c>
      <c r="F42" s="59" t="s">
        <v>35</v>
      </c>
      <c r="G42" s="6">
        <v>1</v>
      </c>
      <c r="I42" s="13"/>
      <c r="J42" s="13"/>
    </row>
    <row r="43" spans="1:10" ht="16.5" thickBot="1" x14ac:dyDescent="0.3">
      <c r="A43" s="83">
        <f>'09'!D42</f>
        <v>1284.3105630501191</v>
      </c>
      <c r="B43" s="6" t="s">
        <v>36</v>
      </c>
      <c r="C43" s="4" t="s">
        <v>12</v>
      </c>
      <c r="D43" s="84">
        <f t="shared" si="0"/>
        <v>1294.9703407234351</v>
      </c>
      <c r="E43" s="27" t="s">
        <v>86</v>
      </c>
      <c r="F43" s="5" t="s">
        <v>37</v>
      </c>
      <c r="G43" s="6">
        <v>1</v>
      </c>
      <c r="I43" s="13"/>
      <c r="J43" s="13"/>
    </row>
    <row r="44" spans="1:10" ht="16.5" thickBot="1" x14ac:dyDescent="0.3">
      <c r="A44" s="83">
        <f>'09'!D43</f>
        <v>1284.3105630501191</v>
      </c>
      <c r="B44" s="6" t="s">
        <v>36</v>
      </c>
      <c r="C44" s="4" t="s">
        <v>12</v>
      </c>
      <c r="D44" s="84">
        <f t="shared" si="0"/>
        <v>1294.9703407234351</v>
      </c>
      <c r="E44" s="27" t="s">
        <v>87</v>
      </c>
      <c r="F44" s="14" t="s">
        <v>56</v>
      </c>
      <c r="G44" s="6">
        <v>2</v>
      </c>
      <c r="I44" s="13"/>
      <c r="J44" s="13"/>
    </row>
    <row r="45" spans="1:10" ht="16.5" thickBot="1" x14ac:dyDescent="0.3">
      <c r="A45" s="83">
        <f>'09'!D44</f>
        <v>1284.3105630501191</v>
      </c>
      <c r="B45" s="6" t="s">
        <v>36</v>
      </c>
      <c r="C45" s="4" t="s">
        <v>12</v>
      </c>
      <c r="D45" s="84">
        <f t="shared" si="0"/>
        <v>1294.9703407234351</v>
      </c>
      <c r="E45" s="27" t="s">
        <v>88</v>
      </c>
      <c r="F45" s="5" t="s">
        <v>38</v>
      </c>
      <c r="G45" s="6">
        <v>1</v>
      </c>
      <c r="I45" s="13"/>
      <c r="J45" s="13"/>
    </row>
    <row r="46" spans="1:10" ht="16.5" thickBot="1" x14ac:dyDescent="0.3">
      <c r="A46" s="83">
        <f>'09'!D45</f>
        <v>1284.3105630501191</v>
      </c>
      <c r="B46" s="6" t="s">
        <v>36</v>
      </c>
      <c r="C46" s="4" t="s">
        <v>12</v>
      </c>
      <c r="D46" s="84">
        <f t="shared" si="0"/>
        <v>1294.9703407234351</v>
      </c>
      <c r="E46" s="27" t="s">
        <v>89</v>
      </c>
      <c r="F46" s="5" t="s">
        <v>39</v>
      </c>
      <c r="G46" s="6">
        <v>1</v>
      </c>
      <c r="I46" s="13"/>
      <c r="J46" s="13"/>
    </row>
    <row r="47" spans="1:10" ht="16.5" thickBot="1" x14ac:dyDescent="0.3">
      <c r="A47" s="83">
        <f>'09'!D46</f>
        <v>1284.3105630501191</v>
      </c>
      <c r="B47" s="6" t="s">
        <v>36</v>
      </c>
      <c r="C47" s="4" t="s">
        <v>12</v>
      </c>
      <c r="D47" s="84">
        <f t="shared" si="0"/>
        <v>1294.9703407234351</v>
      </c>
      <c r="E47" s="27" t="s">
        <v>90</v>
      </c>
      <c r="F47" s="5" t="s">
        <v>40</v>
      </c>
      <c r="G47" s="6">
        <v>1</v>
      </c>
      <c r="I47" s="13"/>
      <c r="J47" s="13"/>
    </row>
    <row r="48" spans="1:10" ht="16.5" thickBot="1" x14ac:dyDescent="0.3">
      <c r="A48" s="83">
        <f>'09'!D47</f>
        <v>1284.3105630501191</v>
      </c>
      <c r="B48" s="6" t="s">
        <v>36</v>
      </c>
      <c r="C48" s="4" t="s">
        <v>12</v>
      </c>
      <c r="D48" s="84">
        <f t="shared" si="0"/>
        <v>1294.9703407234351</v>
      </c>
      <c r="E48" s="27" t="s">
        <v>124</v>
      </c>
      <c r="F48" s="5" t="s">
        <v>125</v>
      </c>
      <c r="G48" s="6">
        <v>1</v>
      </c>
      <c r="I48" s="13"/>
      <c r="J48" s="13"/>
    </row>
    <row r="49" spans="1:10" ht="16.5" thickBot="1" x14ac:dyDescent="0.3">
      <c r="A49" s="83">
        <f>'09'!D48</f>
        <v>1284.3105630501191</v>
      </c>
      <c r="B49" s="6" t="s">
        <v>36</v>
      </c>
      <c r="C49" s="4" t="s">
        <v>12</v>
      </c>
      <c r="D49" s="84">
        <f t="shared" si="0"/>
        <v>1294.9703407234351</v>
      </c>
      <c r="E49" s="27" t="s">
        <v>91</v>
      </c>
      <c r="F49" s="5" t="s">
        <v>41</v>
      </c>
      <c r="G49" s="6">
        <v>1</v>
      </c>
      <c r="I49" s="13"/>
      <c r="J49" s="13"/>
    </row>
    <row r="50" spans="1:10" ht="16.5" thickBot="1" x14ac:dyDescent="0.3">
      <c r="A50" s="83">
        <f>'09'!D49</f>
        <v>1284.3105630501191</v>
      </c>
      <c r="B50" s="6" t="s">
        <v>36</v>
      </c>
      <c r="C50" s="4" t="s">
        <v>12</v>
      </c>
      <c r="D50" s="84">
        <f t="shared" si="0"/>
        <v>1294.9703407234351</v>
      </c>
      <c r="E50" s="27" t="s">
        <v>92</v>
      </c>
      <c r="F50" s="5" t="s">
        <v>42</v>
      </c>
      <c r="G50" s="6">
        <v>1</v>
      </c>
      <c r="I50" s="13"/>
      <c r="J50" s="13"/>
    </row>
    <row r="51" spans="1:10" ht="20.100000000000001" customHeight="1" thickBot="1" x14ac:dyDescent="0.3">
      <c r="A51" s="83">
        <f>'09'!D50</f>
        <v>925.75216548036508</v>
      </c>
      <c r="B51" s="6" t="s">
        <v>43</v>
      </c>
      <c r="C51" s="4" t="s">
        <v>12</v>
      </c>
      <c r="D51" s="84">
        <f t="shared" si="0"/>
        <v>933.43590845385211</v>
      </c>
      <c r="E51" s="27" t="s">
        <v>93</v>
      </c>
      <c r="F51" s="5" t="s">
        <v>44</v>
      </c>
      <c r="G51" s="6">
        <v>1</v>
      </c>
      <c r="I51" s="13"/>
      <c r="J51" s="13"/>
    </row>
    <row r="52" spans="1:10" ht="20.100000000000001" customHeight="1" thickBot="1" x14ac:dyDescent="0.3">
      <c r="A52" s="83">
        <f>'09'!D51</f>
        <v>925.75216548036508</v>
      </c>
      <c r="B52" s="6" t="s">
        <v>43</v>
      </c>
      <c r="C52" s="4" t="s">
        <v>12</v>
      </c>
      <c r="D52" s="84">
        <f t="shared" si="0"/>
        <v>933.43590845385211</v>
      </c>
      <c r="E52" s="27" t="s">
        <v>94</v>
      </c>
      <c r="F52" s="5" t="s">
        <v>45</v>
      </c>
      <c r="G52" s="6">
        <v>4</v>
      </c>
      <c r="I52" s="13"/>
      <c r="J52" s="13"/>
    </row>
    <row r="53" spans="1:10" ht="20.100000000000001" customHeight="1" thickBot="1" x14ac:dyDescent="0.3">
      <c r="A53" s="83">
        <f>'09'!D52</f>
        <v>925.75216548036508</v>
      </c>
      <c r="B53" s="6" t="s">
        <v>43</v>
      </c>
      <c r="C53" s="4" t="s">
        <v>12</v>
      </c>
      <c r="D53" s="84">
        <f t="shared" si="0"/>
        <v>933.43590845385211</v>
      </c>
      <c r="E53" s="27" t="s">
        <v>95</v>
      </c>
      <c r="F53" s="5" t="s">
        <v>46</v>
      </c>
      <c r="G53" s="6">
        <v>1</v>
      </c>
      <c r="I53" s="13"/>
      <c r="J53" s="13"/>
    </row>
    <row r="54" spans="1:10" ht="20.100000000000001" customHeight="1" thickBot="1" x14ac:dyDescent="0.3">
      <c r="A54" s="83">
        <f>'09'!D53</f>
        <v>925.75216548036508</v>
      </c>
      <c r="B54" s="6" t="s">
        <v>43</v>
      </c>
      <c r="C54" s="4" t="s">
        <v>12</v>
      </c>
      <c r="D54" s="84">
        <f t="shared" si="0"/>
        <v>933.43590845385211</v>
      </c>
      <c r="E54" s="27" t="s">
        <v>96</v>
      </c>
      <c r="F54" s="5" t="s">
        <v>47</v>
      </c>
      <c r="G54" s="6">
        <v>1</v>
      </c>
      <c r="I54" s="13"/>
      <c r="J54" s="13"/>
    </row>
    <row r="55" spans="1:10" ht="20.100000000000001" customHeight="1" thickBot="1" x14ac:dyDescent="0.3">
      <c r="A55" s="83">
        <f>'09'!D54</f>
        <v>828.83057376155273</v>
      </c>
      <c r="B55" s="6" t="s">
        <v>48</v>
      </c>
      <c r="C55" s="4" t="s">
        <v>12</v>
      </c>
      <c r="D55" s="84">
        <f t="shared" si="0"/>
        <v>835.7098675237736</v>
      </c>
      <c r="E55" s="27" t="s">
        <v>97</v>
      </c>
      <c r="F55" s="5" t="s">
        <v>49</v>
      </c>
      <c r="G55" s="6">
        <v>2</v>
      </c>
      <c r="I55" s="13"/>
      <c r="J55" s="13"/>
    </row>
    <row r="56" spans="1:10" ht="20.100000000000001" customHeight="1" thickBot="1" x14ac:dyDescent="0.3">
      <c r="A56" s="83">
        <f>'09'!D55</f>
        <v>828.83057376155273</v>
      </c>
      <c r="B56" s="6" t="s">
        <v>48</v>
      </c>
      <c r="C56" s="4" t="s">
        <v>12</v>
      </c>
      <c r="D56" s="84">
        <f t="shared" si="0"/>
        <v>835.7098675237736</v>
      </c>
      <c r="E56" s="27" t="s">
        <v>98</v>
      </c>
      <c r="F56" s="5" t="s">
        <v>50</v>
      </c>
      <c r="G56" s="6">
        <v>2</v>
      </c>
    </row>
    <row r="57" spans="1:10" ht="20.100000000000001" customHeight="1" thickBot="1" x14ac:dyDescent="0.3">
      <c r="A57" s="83">
        <f>'09'!D56</f>
        <v>828.83057376155273</v>
      </c>
      <c r="B57" s="6" t="s">
        <v>48</v>
      </c>
      <c r="C57" s="4" t="s">
        <v>12</v>
      </c>
      <c r="D57" s="84">
        <f t="shared" si="0"/>
        <v>835.7098675237736</v>
      </c>
      <c r="E57" s="27" t="s">
        <v>99</v>
      </c>
      <c r="F57" s="5" t="s">
        <v>51</v>
      </c>
      <c r="G57" s="6">
        <v>3</v>
      </c>
    </row>
    <row r="58" spans="1:10" ht="20.100000000000001" customHeight="1" thickBot="1" x14ac:dyDescent="0.3">
      <c r="A58" s="83">
        <f>'09'!D57</f>
        <v>753.19615607516221</v>
      </c>
      <c r="B58" s="6" t="s">
        <v>52</v>
      </c>
      <c r="C58" s="4" t="s">
        <v>12</v>
      </c>
      <c r="D58" s="84">
        <f t="shared" si="0"/>
        <v>759.44768417058606</v>
      </c>
      <c r="E58" s="27" t="s">
        <v>100</v>
      </c>
      <c r="F58" s="5" t="s">
        <v>53</v>
      </c>
      <c r="G58" s="6">
        <v>8</v>
      </c>
    </row>
    <row r="59" spans="1:10" ht="19.5" thickBot="1" x14ac:dyDescent="0.35">
      <c r="A59" s="83">
        <f>'09'!D58</f>
        <v>0</v>
      </c>
      <c r="B59"/>
      <c r="D59" s="63"/>
      <c r="G59" s="60">
        <f>SUM(G15:G58)</f>
        <v>60</v>
      </c>
    </row>
    <row r="60" spans="1:10" ht="19.5" thickBot="1" x14ac:dyDescent="0.35">
      <c r="A60" s="83">
        <f>'09'!D59</f>
        <v>0</v>
      </c>
      <c r="B60" s="64"/>
      <c r="C60" s="65" t="s">
        <v>121</v>
      </c>
      <c r="D60" s="61"/>
      <c r="E60" s="65"/>
      <c r="F60" s="66"/>
    </row>
    <row r="61" spans="1:10" ht="15.75" thickBot="1" x14ac:dyDescent="0.3">
      <c r="A61" s="83">
        <f>'09'!D60</f>
        <v>0</v>
      </c>
      <c r="B61"/>
      <c r="D61" s="69"/>
      <c r="E61" s="39" t="s">
        <v>118</v>
      </c>
      <c r="F61" s="39" t="s">
        <v>120</v>
      </c>
    </row>
    <row r="62" spans="1:10" ht="20.100000000000001" customHeight="1" thickBot="1" x14ac:dyDescent="0.3">
      <c r="A62" s="83">
        <f>'09'!D61</f>
        <v>724</v>
      </c>
      <c r="B62"/>
      <c r="D62" s="85">
        <v>724</v>
      </c>
      <c r="E62" s="71" t="s">
        <v>117</v>
      </c>
      <c r="F62" s="44" t="s">
        <v>127</v>
      </c>
      <c r="G62" s="45">
        <v>1</v>
      </c>
    </row>
    <row r="63" spans="1:10" ht="20.100000000000001" customHeight="1" thickBot="1" x14ac:dyDescent="0.3">
      <c r="A63" s="83">
        <f>'09'!D62</f>
        <v>922.22965894723768</v>
      </c>
      <c r="B63" s="41"/>
      <c r="D63" s="86">
        <f t="shared" si="0"/>
        <v>929.88416511649973</v>
      </c>
      <c r="E63" s="67" t="s">
        <v>115</v>
      </c>
      <c r="F63" s="34" t="s">
        <v>128</v>
      </c>
      <c r="G63" s="32">
        <v>1</v>
      </c>
    </row>
    <row r="64" spans="1:10" ht="20.100000000000001" customHeight="1" thickBot="1" x14ac:dyDescent="0.3">
      <c r="A64" s="83">
        <f>'09'!D63</f>
        <v>998.45582754124678</v>
      </c>
      <c r="B64" s="41">
        <v>0</v>
      </c>
      <c r="D64" s="87">
        <f t="shared" si="0"/>
        <v>1006.7430109098391</v>
      </c>
      <c r="E64" s="68" t="s">
        <v>116</v>
      </c>
      <c r="F64" s="48" t="s">
        <v>113</v>
      </c>
      <c r="G64" s="49">
        <v>1</v>
      </c>
    </row>
    <row r="65" spans="1:13" ht="4.5" customHeight="1" thickBot="1" x14ac:dyDescent="0.3">
      <c r="B65"/>
      <c r="H65" s="74"/>
      <c r="I65" s="74"/>
      <c r="J65" s="74"/>
      <c r="K65" s="74"/>
      <c r="L65" s="74"/>
      <c r="M65" s="74"/>
    </row>
    <row r="66" spans="1:13" ht="19.5" thickBot="1" x14ac:dyDescent="0.35">
      <c r="B66"/>
      <c r="G66" s="60">
        <f>G59+G62+G63+G64</f>
        <v>63</v>
      </c>
    </row>
    <row r="67" spans="1:13" x14ac:dyDescent="0.25">
      <c r="B67"/>
    </row>
    <row r="68" spans="1:13" ht="18.75" x14ac:dyDescent="0.3">
      <c r="A68" s="320" t="s">
        <v>151</v>
      </c>
      <c r="B68" s="320"/>
      <c r="C68" s="320"/>
      <c r="D68" s="320"/>
      <c r="E68" s="320"/>
      <c r="F68" s="320"/>
      <c r="G68" s="320"/>
    </row>
  </sheetData>
  <mergeCells count="12">
    <mergeCell ref="A68:G68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4" right="0.511811024" top="0.78" bottom="0.41" header="0.31496062000000002" footer="0.31496062000000002"/>
  <pageSetup paperSize="9" scale="75" orientation="portrait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view="pageBreakPreview" topLeftCell="A13" zoomScale="90" zoomScaleNormal="100" zoomScaleSheetLayoutView="90" workbookViewId="0">
      <selection activeCell="D28" sqref="D28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152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0.100000000000001" customHeight="1" thickBot="1" x14ac:dyDescent="0.3">
      <c r="A15" s="83">
        <f>'10'!D15</f>
        <v>4872.9210599771641</v>
      </c>
      <c r="B15" s="16" t="s">
        <v>8</v>
      </c>
      <c r="C15" s="17" t="s">
        <v>9</v>
      </c>
      <c r="D15" s="84">
        <f>A15*(0.83%)+A15</f>
        <v>4913.3663047749742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0.100000000000001" customHeight="1" thickBot="1" x14ac:dyDescent="0.3">
      <c r="A16" s="83">
        <f>'10'!D16</f>
        <v>3549.218177637606</v>
      </c>
      <c r="B16" s="6" t="s">
        <v>11</v>
      </c>
      <c r="C16" s="4" t="s">
        <v>12</v>
      </c>
      <c r="D16" s="84">
        <f t="shared" ref="D16:D64" si="0">A16*(0.83%)+A16</f>
        <v>3578.6766885119982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0.100000000000001" customHeight="1" thickBot="1" x14ac:dyDescent="0.3">
      <c r="A17" s="83">
        <f>'10'!D17</f>
        <v>3549.218177637606</v>
      </c>
      <c r="B17" s="6" t="s">
        <v>11</v>
      </c>
      <c r="C17" s="4" t="s">
        <v>12</v>
      </c>
      <c r="D17" s="84">
        <f t="shared" si="0"/>
        <v>3578.6766885119982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0.100000000000001" customHeight="1" thickBot="1" x14ac:dyDescent="0.3">
      <c r="A18" s="83">
        <f>'10'!D18</f>
        <v>3549.218177637606</v>
      </c>
      <c r="B18" s="6" t="s">
        <v>11</v>
      </c>
      <c r="C18" s="4" t="s">
        <v>12</v>
      </c>
      <c r="D18" s="84">
        <f t="shared" si="0"/>
        <v>3578.6766885119982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0.100000000000001" customHeight="1" thickBot="1" x14ac:dyDescent="0.3">
      <c r="A19" s="83">
        <f>'10'!D19</f>
        <v>3549.218177637606</v>
      </c>
      <c r="B19" s="6" t="s">
        <v>11</v>
      </c>
      <c r="C19" s="4" t="s">
        <v>12</v>
      </c>
      <c r="D19" s="84">
        <f t="shared" si="0"/>
        <v>3578.6766885119982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0.100000000000001" customHeight="1" thickBot="1" x14ac:dyDescent="0.3">
      <c r="A20" s="83">
        <f>'10'!D20</f>
        <v>3549.218177637606</v>
      </c>
      <c r="B20" s="6" t="s">
        <v>11</v>
      </c>
      <c r="C20" s="4" t="s">
        <v>12</v>
      </c>
      <c r="D20" s="84">
        <f t="shared" si="0"/>
        <v>3578.6766885119982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0.100000000000001" customHeight="1" thickBot="1" x14ac:dyDescent="0.3">
      <c r="A21" s="83">
        <f>'10'!D21</f>
        <v>3549.218177637606</v>
      </c>
      <c r="B21" s="6" t="s">
        <v>11</v>
      </c>
      <c r="C21" s="4" t="s">
        <v>12</v>
      </c>
      <c r="D21" s="84">
        <f t="shared" si="0"/>
        <v>3578.6766885119982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0.100000000000001" customHeight="1" thickBot="1" x14ac:dyDescent="0.3">
      <c r="A22" s="83">
        <f>'10'!D22</f>
        <v>3549.218177637606</v>
      </c>
      <c r="B22" s="6" t="s">
        <v>11</v>
      </c>
      <c r="C22" s="4" t="s">
        <v>12</v>
      </c>
      <c r="D22" s="84">
        <f t="shared" si="0"/>
        <v>3578.6766885119982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0.100000000000001" customHeight="1" thickBot="1" x14ac:dyDescent="0.3">
      <c r="A23" s="83">
        <f>'10'!D23</f>
        <v>3549.218177637606</v>
      </c>
      <c r="B23" s="6" t="s">
        <v>11</v>
      </c>
      <c r="C23" s="4" t="s">
        <v>12</v>
      </c>
      <c r="D23" s="84">
        <f t="shared" si="0"/>
        <v>3578.6766885119982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0.100000000000001" customHeight="1" thickBot="1" x14ac:dyDescent="0.3">
      <c r="A24" s="83">
        <f>'10'!D24</f>
        <v>3549.218177637606</v>
      </c>
      <c r="B24" s="6" t="s">
        <v>11</v>
      </c>
      <c r="C24" s="4" t="s">
        <v>12</v>
      </c>
      <c r="D24" s="84">
        <f t="shared" si="0"/>
        <v>3578.6766885119982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0.100000000000001" customHeight="1" thickBot="1" x14ac:dyDescent="0.3">
      <c r="A25" s="83">
        <f>'10'!D25</f>
        <v>3549.218177637606</v>
      </c>
      <c r="B25" s="6" t="s">
        <v>11</v>
      </c>
      <c r="C25" s="4" t="s">
        <v>12</v>
      </c>
      <c r="D25" s="84">
        <f t="shared" si="0"/>
        <v>3578.6766885119982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0.100000000000001" customHeight="1" thickBot="1" x14ac:dyDescent="0.3">
      <c r="A26" s="83">
        <f>'10'!D26</f>
        <v>3549.218177637606</v>
      </c>
      <c r="B26" s="6" t="s">
        <v>11</v>
      </c>
      <c r="C26" s="4" t="s">
        <v>12</v>
      </c>
      <c r="D26" s="84">
        <f t="shared" si="0"/>
        <v>3578.6766885119982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0.100000000000001" customHeight="1" thickBot="1" x14ac:dyDescent="0.3">
      <c r="A27" s="83">
        <f>'10'!D27</f>
        <v>2520.75</v>
      </c>
      <c r="B27" s="6" t="s">
        <v>156</v>
      </c>
      <c r="C27" s="4" t="s">
        <v>12</v>
      </c>
      <c r="D27" s="84">
        <f t="shared" si="0"/>
        <v>2541.6722249999998</v>
      </c>
      <c r="E27" s="27" t="s">
        <v>157</v>
      </c>
      <c r="F27" s="5" t="s">
        <v>158</v>
      </c>
      <c r="G27" s="6">
        <v>1</v>
      </c>
      <c r="I27" s="13"/>
      <c r="J27" s="13"/>
    </row>
    <row r="28" spans="1:11" ht="20.100000000000001" customHeight="1" thickBot="1" x14ac:dyDescent="0.3">
      <c r="A28" s="83">
        <f>'10'!D28</f>
        <v>1949.1637040661649</v>
      </c>
      <c r="B28" s="6" t="s">
        <v>23</v>
      </c>
      <c r="C28" s="4" t="s">
        <v>12</v>
      </c>
      <c r="D28" s="84">
        <f t="shared" si="0"/>
        <v>1965.3417628099141</v>
      </c>
      <c r="E28" s="27" t="s">
        <v>73</v>
      </c>
      <c r="F28" s="5" t="s">
        <v>24</v>
      </c>
      <c r="G28" s="6">
        <v>2</v>
      </c>
      <c r="I28" s="13"/>
      <c r="J28" s="13"/>
    </row>
    <row r="29" spans="1:11" ht="20.100000000000001" customHeight="1" thickBot="1" x14ac:dyDescent="0.3">
      <c r="A29" s="83">
        <f>'10'!D29</f>
        <v>1741.3454194899095</v>
      </c>
      <c r="B29" s="6" t="s">
        <v>23</v>
      </c>
      <c r="C29" s="4" t="s">
        <v>12</v>
      </c>
      <c r="D29" s="84">
        <f t="shared" si="0"/>
        <v>1755.7985864716759</v>
      </c>
      <c r="E29" s="27" t="s">
        <v>74</v>
      </c>
      <c r="F29" s="5" t="s">
        <v>25</v>
      </c>
      <c r="G29" s="6">
        <v>1</v>
      </c>
      <c r="I29" s="13"/>
      <c r="J29" s="13"/>
    </row>
    <row r="30" spans="1:11" ht="20.100000000000001" customHeight="1" thickBot="1" x14ac:dyDescent="0.3">
      <c r="A30" s="83">
        <f>'10'!D30</f>
        <v>1741.3454194899095</v>
      </c>
      <c r="B30" s="6" t="s">
        <v>23</v>
      </c>
      <c r="C30" s="4" t="s">
        <v>12</v>
      </c>
      <c r="D30" s="84">
        <f t="shared" si="0"/>
        <v>1755.7985864716759</v>
      </c>
      <c r="E30" s="27" t="s">
        <v>75</v>
      </c>
      <c r="F30" s="5" t="s">
        <v>26</v>
      </c>
      <c r="G30" s="6">
        <v>1</v>
      </c>
      <c r="I30" s="13"/>
      <c r="J30" s="13"/>
    </row>
    <row r="31" spans="1:11" ht="20.100000000000001" customHeight="1" thickBot="1" x14ac:dyDescent="0.3">
      <c r="A31" s="83">
        <f>'10'!D31</f>
        <v>1741.3454194899095</v>
      </c>
      <c r="B31" s="6" t="s">
        <v>23</v>
      </c>
      <c r="C31" s="4" t="s">
        <v>12</v>
      </c>
      <c r="D31" s="84">
        <f t="shared" si="0"/>
        <v>1755.7985864716759</v>
      </c>
      <c r="E31" s="27" t="s">
        <v>76</v>
      </c>
      <c r="F31" s="5" t="s">
        <v>27</v>
      </c>
      <c r="G31" s="6">
        <v>1</v>
      </c>
      <c r="I31" s="13"/>
      <c r="J31" s="13"/>
    </row>
    <row r="32" spans="1:11" ht="20.100000000000001" customHeight="1" thickBot="1" x14ac:dyDescent="0.3">
      <c r="A32" s="83">
        <f>'10'!D32</f>
        <v>1741.3454194899095</v>
      </c>
      <c r="B32" s="6" t="s">
        <v>23</v>
      </c>
      <c r="C32" s="4" t="s">
        <v>12</v>
      </c>
      <c r="D32" s="84">
        <f t="shared" si="0"/>
        <v>1755.7985864716759</v>
      </c>
      <c r="E32" s="27" t="s">
        <v>77</v>
      </c>
      <c r="F32" s="5" t="s">
        <v>28</v>
      </c>
      <c r="G32" s="6">
        <v>1</v>
      </c>
      <c r="I32" s="13"/>
      <c r="J32" s="13"/>
    </row>
    <row r="33" spans="1:10" ht="20.100000000000001" customHeight="1" thickBot="1" x14ac:dyDescent="0.3">
      <c r="A33" s="83">
        <f>'10'!D33</f>
        <v>1741.3454194899095</v>
      </c>
      <c r="B33" s="6" t="s">
        <v>23</v>
      </c>
      <c r="C33" s="4" t="s">
        <v>12</v>
      </c>
      <c r="D33" s="84">
        <f t="shared" si="0"/>
        <v>1755.7985864716759</v>
      </c>
      <c r="E33" s="27" t="s">
        <v>78</v>
      </c>
      <c r="F33" s="5" t="s">
        <v>29</v>
      </c>
      <c r="G33" s="6">
        <v>1</v>
      </c>
      <c r="I33" s="13"/>
      <c r="J33" s="13"/>
    </row>
    <row r="34" spans="1:10" ht="20.100000000000001" customHeight="1" thickBot="1" x14ac:dyDescent="0.3">
      <c r="A34" s="83">
        <f>'10'!D34</f>
        <v>1741.3454194899095</v>
      </c>
      <c r="B34" s="6" t="s">
        <v>23</v>
      </c>
      <c r="C34" s="4" t="s">
        <v>12</v>
      </c>
      <c r="D34" s="84">
        <f t="shared" si="0"/>
        <v>1755.7985864716759</v>
      </c>
      <c r="E34" s="27" t="s">
        <v>79</v>
      </c>
      <c r="F34" s="5" t="s">
        <v>30</v>
      </c>
      <c r="G34" s="6">
        <v>1</v>
      </c>
      <c r="I34" s="13"/>
      <c r="J34" s="13"/>
    </row>
    <row r="35" spans="1:10" ht="20.100000000000001" customHeight="1" thickBot="1" x14ac:dyDescent="0.3">
      <c r="A35" s="83">
        <f>'10'!D35</f>
        <v>1741.3454194899095</v>
      </c>
      <c r="B35" s="6" t="s">
        <v>23</v>
      </c>
      <c r="C35" s="4" t="s">
        <v>12</v>
      </c>
      <c r="D35" s="84">
        <f t="shared" si="0"/>
        <v>1755.7985864716759</v>
      </c>
      <c r="E35" s="27" t="s">
        <v>80</v>
      </c>
      <c r="F35" s="5" t="s">
        <v>31</v>
      </c>
      <c r="G35" s="6">
        <v>1</v>
      </c>
      <c r="I35" s="13"/>
      <c r="J35" s="13"/>
    </row>
    <row r="36" spans="1:10" ht="20.100000000000001" customHeight="1" thickBot="1" x14ac:dyDescent="0.3">
      <c r="A36" s="83">
        <f>'10'!D36</f>
        <v>1741.3454194899095</v>
      </c>
      <c r="B36" s="6" t="s">
        <v>23</v>
      </c>
      <c r="C36" s="4" t="s">
        <v>12</v>
      </c>
      <c r="D36" s="84">
        <f t="shared" si="0"/>
        <v>1755.7985864716759</v>
      </c>
      <c r="E36" s="27" t="s">
        <v>81</v>
      </c>
      <c r="F36" s="5" t="s">
        <v>32</v>
      </c>
      <c r="G36" s="6">
        <v>1</v>
      </c>
      <c r="I36" s="13"/>
      <c r="J36" s="13"/>
    </row>
    <row r="37" spans="1:10" ht="20.100000000000001" customHeight="1" thickBot="1" x14ac:dyDescent="0.3">
      <c r="A37" s="83">
        <f>'10'!D37</f>
        <v>1741.3454194899095</v>
      </c>
      <c r="B37" s="6" t="s">
        <v>23</v>
      </c>
      <c r="C37" s="4" t="s">
        <v>12</v>
      </c>
      <c r="D37" s="84">
        <f t="shared" si="0"/>
        <v>1755.7985864716759</v>
      </c>
      <c r="E37" s="27" t="s">
        <v>136</v>
      </c>
      <c r="F37" s="92" t="s">
        <v>137</v>
      </c>
      <c r="G37" s="6">
        <v>1</v>
      </c>
      <c r="I37" s="13"/>
      <c r="J37" s="13"/>
    </row>
    <row r="38" spans="1:10" ht="20.100000000000001" customHeight="1" thickBot="1" x14ac:dyDescent="0.3">
      <c r="A38" s="83">
        <f>'10'!D38</f>
        <v>1741.3454194899095</v>
      </c>
      <c r="B38" s="6" t="s">
        <v>23</v>
      </c>
      <c r="C38" s="7" t="s">
        <v>9</v>
      </c>
      <c r="D38" s="84">
        <f t="shared" si="0"/>
        <v>1755.7985864716759</v>
      </c>
      <c r="E38" s="27" t="s">
        <v>82</v>
      </c>
      <c r="F38" s="5" t="s">
        <v>33</v>
      </c>
      <c r="G38" s="6">
        <v>1</v>
      </c>
      <c r="I38" s="13"/>
      <c r="J38" s="13"/>
    </row>
    <row r="39" spans="1:10" ht="20.100000000000001" customHeight="1" thickBot="1" x14ac:dyDescent="0.3">
      <c r="A39" s="83">
        <f>'10'!D39</f>
        <v>1741.3454194899095</v>
      </c>
      <c r="B39" s="6" t="s">
        <v>23</v>
      </c>
      <c r="C39" s="7" t="s">
        <v>9</v>
      </c>
      <c r="D39" s="84">
        <f t="shared" si="0"/>
        <v>1755.7985864716759</v>
      </c>
      <c r="E39" s="27" t="s">
        <v>83</v>
      </c>
      <c r="F39" s="5" t="s">
        <v>34</v>
      </c>
      <c r="G39" s="6">
        <v>1</v>
      </c>
      <c r="I39" s="13"/>
      <c r="J39" s="13"/>
    </row>
    <row r="40" spans="1:10" ht="20.100000000000001" customHeight="1" thickBot="1" x14ac:dyDescent="0.3">
      <c r="A40" s="83">
        <f>'10'!D40</f>
        <v>1741.3454194899095</v>
      </c>
      <c r="B40" s="6" t="s">
        <v>23</v>
      </c>
      <c r="C40" s="4" t="s">
        <v>12</v>
      </c>
      <c r="D40" s="84">
        <f t="shared" si="0"/>
        <v>1755.7985864716759</v>
      </c>
      <c r="E40" s="27" t="s">
        <v>136</v>
      </c>
      <c r="F40" s="5" t="s">
        <v>137</v>
      </c>
      <c r="G40" s="6">
        <v>1</v>
      </c>
      <c r="I40" s="13"/>
      <c r="J40" s="13"/>
    </row>
    <row r="41" spans="1:10" ht="20.100000000000001" customHeight="1" thickBot="1" x14ac:dyDescent="0.3">
      <c r="A41" s="83">
        <f>'10'!D41</f>
        <v>1741.3454194899095</v>
      </c>
      <c r="B41" s="6" t="s">
        <v>23</v>
      </c>
      <c r="C41" s="4" t="s">
        <v>12</v>
      </c>
      <c r="D41" s="84">
        <f t="shared" si="0"/>
        <v>1755.7985864716759</v>
      </c>
      <c r="E41" s="27" t="s">
        <v>84</v>
      </c>
      <c r="F41" s="5" t="s">
        <v>57</v>
      </c>
      <c r="G41" s="6">
        <v>1</v>
      </c>
      <c r="I41" s="13"/>
      <c r="J41" s="13"/>
    </row>
    <row r="42" spans="1:10" ht="20.100000000000001" customHeight="1" thickBot="1" x14ac:dyDescent="0.3">
      <c r="A42" s="83">
        <f>'10'!D42</f>
        <v>1741.3454194899095</v>
      </c>
      <c r="B42" s="6" t="s">
        <v>23</v>
      </c>
      <c r="C42" s="4" t="s">
        <v>12</v>
      </c>
      <c r="D42" s="84">
        <f t="shared" si="0"/>
        <v>1755.7985864716759</v>
      </c>
      <c r="E42" s="27" t="s">
        <v>85</v>
      </c>
      <c r="F42" s="59" t="s">
        <v>35</v>
      </c>
      <c r="G42" s="6">
        <v>1</v>
      </c>
      <c r="I42" s="13"/>
      <c r="J42" s="13"/>
    </row>
    <row r="43" spans="1:10" ht="20.100000000000001" customHeight="1" thickBot="1" x14ac:dyDescent="0.3">
      <c r="A43" s="83">
        <f>'10'!D43</f>
        <v>1294.9703407234351</v>
      </c>
      <c r="B43" s="6" t="s">
        <v>36</v>
      </c>
      <c r="C43" s="4" t="s">
        <v>12</v>
      </c>
      <c r="D43" s="84">
        <f t="shared" si="0"/>
        <v>1305.7185945514395</v>
      </c>
      <c r="E43" s="27" t="s">
        <v>86</v>
      </c>
      <c r="F43" s="5" t="s">
        <v>37</v>
      </c>
      <c r="G43" s="6">
        <v>1</v>
      </c>
      <c r="I43" s="13"/>
      <c r="J43" s="13"/>
    </row>
    <row r="44" spans="1:10" ht="20.100000000000001" customHeight="1" thickBot="1" x14ac:dyDescent="0.3">
      <c r="A44" s="83">
        <f>'10'!D44</f>
        <v>1294.9703407234351</v>
      </c>
      <c r="B44" s="6" t="s">
        <v>36</v>
      </c>
      <c r="C44" s="4" t="s">
        <v>12</v>
      </c>
      <c r="D44" s="84">
        <f t="shared" si="0"/>
        <v>1305.7185945514395</v>
      </c>
      <c r="E44" s="27" t="s">
        <v>87</v>
      </c>
      <c r="F44" s="14" t="s">
        <v>56</v>
      </c>
      <c r="G44" s="6">
        <v>2</v>
      </c>
      <c r="I44" s="13"/>
      <c r="J44" s="13"/>
    </row>
    <row r="45" spans="1:10" ht="20.100000000000001" customHeight="1" thickBot="1" x14ac:dyDescent="0.3">
      <c r="A45" s="83">
        <f>'10'!D45</f>
        <v>1294.9703407234351</v>
      </c>
      <c r="B45" s="6" t="s">
        <v>36</v>
      </c>
      <c r="C45" s="4" t="s">
        <v>12</v>
      </c>
      <c r="D45" s="84">
        <f t="shared" si="0"/>
        <v>1305.7185945514395</v>
      </c>
      <c r="E45" s="27" t="s">
        <v>88</v>
      </c>
      <c r="F45" s="5" t="s">
        <v>38</v>
      </c>
      <c r="G45" s="6">
        <v>1</v>
      </c>
      <c r="I45" s="13"/>
      <c r="J45" s="13"/>
    </row>
    <row r="46" spans="1:10" ht="20.100000000000001" customHeight="1" thickBot="1" x14ac:dyDescent="0.3">
      <c r="A46" s="83">
        <f>'10'!D46</f>
        <v>1294.9703407234351</v>
      </c>
      <c r="B46" s="6" t="s">
        <v>36</v>
      </c>
      <c r="C46" s="4" t="s">
        <v>12</v>
      </c>
      <c r="D46" s="84">
        <f t="shared" si="0"/>
        <v>1305.7185945514395</v>
      </c>
      <c r="E46" s="27" t="s">
        <v>89</v>
      </c>
      <c r="F46" s="5" t="s">
        <v>39</v>
      </c>
      <c r="G46" s="6">
        <v>1</v>
      </c>
      <c r="I46" s="13"/>
      <c r="J46" s="13"/>
    </row>
    <row r="47" spans="1:10" ht="20.100000000000001" customHeight="1" thickBot="1" x14ac:dyDescent="0.3">
      <c r="A47" s="83">
        <f>'10'!D47</f>
        <v>1294.9703407234351</v>
      </c>
      <c r="B47" s="6" t="s">
        <v>36</v>
      </c>
      <c r="C47" s="4" t="s">
        <v>12</v>
      </c>
      <c r="D47" s="84">
        <f t="shared" si="0"/>
        <v>1305.7185945514395</v>
      </c>
      <c r="E47" s="27" t="s">
        <v>90</v>
      </c>
      <c r="F47" s="5" t="s">
        <v>40</v>
      </c>
      <c r="G47" s="6">
        <v>1</v>
      </c>
      <c r="I47" s="13"/>
      <c r="J47" s="13"/>
    </row>
    <row r="48" spans="1:10" ht="20.100000000000001" customHeight="1" thickBot="1" x14ac:dyDescent="0.3">
      <c r="A48" s="83">
        <f>'10'!D48</f>
        <v>1294.9703407234351</v>
      </c>
      <c r="B48" s="6" t="s">
        <v>36</v>
      </c>
      <c r="C48" s="4" t="s">
        <v>12</v>
      </c>
      <c r="D48" s="84">
        <f t="shared" si="0"/>
        <v>1305.7185945514395</v>
      </c>
      <c r="E48" s="27" t="s">
        <v>124</v>
      </c>
      <c r="F48" s="5" t="s">
        <v>125</v>
      </c>
      <c r="G48" s="6">
        <v>1</v>
      </c>
      <c r="I48" s="13"/>
      <c r="J48" s="13"/>
    </row>
    <row r="49" spans="1:10" ht="20.100000000000001" customHeight="1" thickBot="1" x14ac:dyDescent="0.3">
      <c r="A49" s="83">
        <f>'10'!D49</f>
        <v>1294.9703407234351</v>
      </c>
      <c r="B49" s="6" t="s">
        <v>36</v>
      </c>
      <c r="C49" s="4" t="s">
        <v>12</v>
      </c>
      <c r="D49" s="84">
        <f t="shared" si="0"/>
        <v>1305.7185945514395</v>
      </c>
      <c r="E49" s="27" t="s">
        <v>91</v>
      </c>
      <c r="F49" s="5" t="s">
        <v>41</v>
      </c>
      <c r="G49" s="6">
        <v>1</v>
      </c>
      <c r="I49" s="13"/>
      <c r="J49" s="13"/>
    </row>
    <row r="50" spans="1:10" ht="20.100000000000001" customHeight="1" thickBot="1" x14ac:dyDescent="0.3">
      <c r="A50" s="83">
        <f>'10'!D50</f>
        <v>1294.9703407234351</v>
      </c>
      <c r="B50" s="6" t="s">
        <v>36</v>
      </c>
      <c r="C50" s="4" t="s">
        <v>12</v>
      </c>
      <c r="D50" s="84">
        <f t="shared" si="0"/>
        <v>1305.7185945514395</v>
      </c>
      <c r="E50" s="27" t="s">
        <v>92</v>
      </c>
      <c r="F50" s="5" t="s">
        <v>42</v>
      </c>
      <c r="G50" s="6">
        <v>1</v>
      </c>
      <c r="I50" s="13"/>
      <c r="J50" s="13"/>
    </row>
    <row r="51" spans="1:10" ht="20.100000000000001" customHeight="1" thickBot="1" x14ac:dyDescent="0.3">
      <c r="A51" s="83">
        <f>'10'!D51</f>
        <v>933.43590845385211</v>
      </c>
      <c r="B51" s="6" t="s">
        <v>43</v>
      </c>
      <c r="C51" s="4" t="s">
        <v>12</v>
      </c>
      <c r="D51" s="84">
        <f t="shared" si="0"/>
        <v>941.18342649401905</v>
      </c>
      <c r="E51" s="27" t="s">
        <v>93</v>
      </c>
      <c r="F51" s="5" t="s">
        <v>44</v>
      </c>
      <c r="G51" s="6">
        <v>1</v>
      </c>
      <c r="I51" s="13"/>
      <c r="J51" s="13"/>
    </row>
    <row r="52" spans="1:10" ht="20.100000000000001" customHeight="1" thickBot="1" x14ac:dyDescent="0.3">
      <c r="A52" s="83">
        <f>'10'!D52</f>
        <v>933.43590845385211</v>
      </c>
      <c r="B52" s="6" t="s">
        <v>43</v>
      </c>
      <c r="C52" s="4" t="s">
        <v>12</v>
      </c>
      <c r="D52" s="84">
        <f t="shared" si="0"/>
        <v>941.18342649401905</v>
      </c>
      <c r="E52" s="27" t="s">
        <v>94</v>
      </c>
      <c r="F52" s="5" t="s">
        <v>45</v>
      </c>
      <c r="G52" s="6">
        <v>4</v>
      </c>
      <c r="I52" s="13"/>
      <c r="J52" s="13"/>
    </row>
    <row r="53" spans="1:10" ht="20.100000000000001" customHeight="1" thickBot="1" x14ac:dyDescent="0.3">
      <c r="A53" s="83">
        <f>'10'!D53</f>
        <v>933.43590845385211</v>
      </c>
      <c r="B53" s="6" t="s">
        <v>43</v>
      </c>
      <c r="C53" s="4" t="s">
        <v>12</v>
      </c>
      <c r="D53" s="84">
        <f t="shared" si="0"/>
        <v>941.18342649401905</v>
      </c>
      <c r="E53" s="27" t="s">
        <v>95</v>
      </c>
      <c r="F53" s="5" t="s">
        <v>46</v>
      </c>
      <c r="G53" s="6">
        <v>1</v>
      </c>
      <c r="I53" s="13"/>
      <c r="J53" s="13"/>
    </row>
    <row r="54" spans="1:10" ht="20.100000000000001" customHeight="1" thickBot="1" x14ac:dyDescent="0.3">
      <c r="A54" s="83">
        <f>'10'!D54</f>
        <v>933.43590845385211</v>
      </c>
      <c r="B54" s="6" t="s">
        <v>43</v>
      </c>
      <c r="C54" s="4" t="s">
        <v>12</v>
      </c>
      <c r="D54" s="84">
        <f t="shared" si="0"/>
        <v>941.18342649401905</v>
      </c>
      <c r="E54" s="27" t="s">
        <v>96</v>
      </c>
      <c r="F54" s="5" t="s">
        <v>47</v>
      </c>
      <c r="G54" s="6">
        <v>1</v>
      </c>
      <c r="I54" s="13"/>
      <c r="J54" s="13"/>
    </row>
    <row r="55" spans="1:10" ht="20.100000000000001" customHeight="1" thickBot="1" x14ac:dyDescent="0.3">
      <c r="A55" s="83">
        <f>'10'!D55</f>
        <v>835.7098675237736</v>
      </c>
      <c r="B55" s="6" t="s">
        <v>48</v>
      </c>
      <c r="C55" s="4" t="s">
        <v>12</v>
      </c>
      <c r="D55" s="84">
        <f t="shared" si="0"/>
        <v>842.64625942422094</v>
      </c>
      <c r="E55" s="27" t="s">
        <v>97</v>
      </c>
      <c r="F55" s="5" t="s">
        <v>49</v>
      </c>
      <c r="G55" s="6">
        <v>2</v>
      </c>
      <c r="I55" s="13"/>
      <c r="J55" s="13"/>
    </row>
    <row r="56" spans="1:10" ht="20.100000000000001" customHeight="1" thickBot="1" x14ac:dyDescent="0.3">
      <c r="A56" s="83">
        <f>'10'!D56</f>
        <v>835.7098675237736</v>
      </c>
      <c r="B56" s="6" t="s">
        <v>48</v>
      </c>
      <c r="C56" s="4" t="s">
        <v>12</v>
      </c>
      <c r="D56" s="84">
        <f t="shared" si="0"/>
        <v>842.64625942422094</v>
      </c>
      <c r="E56" s="27" t="s">
        <v>98</v>
      </c>
      <c r="F56" s="5" t="s">
        <v>50</v>
      </c>
      <c r="G56" s="6">
        <v>2</v>
      </c>
    </row>
    <row r="57" spans="1:10" ht="20.100000000000001" customHeight="1" thickBot="1" x14ac:dyDescent="0.3">
      <c r="A57" s="83">
        <f>'10'!D57</f>
        <v>835.7098675237736</v>
      </c>
      <c r="B57" s="6" t="s">
        <v>48</v>
      </c>
      <c r="C57" s="4" t="s">
        <v>12</v>
      </c>
      <c r="D57" s="84">
        <f t="shared" si="0"/>
        <v>842.64625942422094</v>
      </c>
      <c r="E57" s="27" t="s">
        <v>99</v>
      </c>
      <c r="F57" s="5" t="s">
        <v>51</v>
      </c>
      <c r="G57" s="6">
        <v>3</v>
      </c>
    </row>
    <row r="58" spans="1:10" ht="20.100000000000001" customHeight="1" thickBot="1" x14ac:dyDescent="0.3">
      <c r="A58" s="83">
        <f>'10'!D58</f>
        <v>759.44768417058606</v>
      </c>
      <c r="B58" s="6" t="s">
        <v>52</v>
      </c>
      <c r="C58" s="4" t="s">
        <v>12</v>
      </c>
      <c r="D58" s="84">
        <f t="shared" si="0"/>
        <v>765.75109994920194</v>
      </c>
      <c r="E58" s="27" t="s">
        <v>100</v>
      </c>
      <c r="F58" s="5" t="s">
        <v>53</v>
      </c>
      <c r="G58" s="6">
        <v>8</v>
      </c>
    </row>
    <row r="59" spans="1:10" ht="19.5" thickBot="1" x14ac:dyDescent="0.35">
      <c r="A59" s="83">
        <f>'10'!D59</f>
        <v>0</v>
      </c>
      <c r="B59"/>
      <c r="D59" s="63"/>
      <c r="G59" s="60">
        <f>SUM(G15:G58)</f>
        <v>60</v>
      </c>
    </row>
    <row r="60" spans="1:10" ht="19.5" thickBot="1" x14ac:dyDescent="0.35">
      <c r="A60" s="83">
        <f>'10'!D60</f>
        <v>0</v>
      </c>
      <c r="B60" s="64"/>
      <c r="C60" s="65" t="s">
        <v>121</v>
      </c>
      <c r="D60" s="61"/>
      <c r="E60" s="65"/>
      <c r="F60" s="66"/>
    </row>
    <row r="61" spans="1:10" ht="15.75" thickBot="1" x14ac:dyDescent="0.3">
      <c r="A61" s="83">
        <f>'10'!D61</f>
        <v>0</v>
      </c>
      <c r="B61"/>
      <c r="D61" s="69"/>
      <c r="E61" s="39" t="s">
        <v>118</v>
      </c>
      <c r="F61" s="39" t="s">
        <v>120</v>
      </c>
    </row>
    <row r="62" spans="1:10" ht="20.100000000000001" customHeight="1" thickBot="1" x14ac:dyDescent="0.3">
      <c r="A62" s="83">
        <f>'10'!D62</f>
        <v>724</v>
      </c>
      <c r="B62"/>
      <c r="D62" s="85">
        <v>724</v>
      </c>
      <c r="E62" s="71" t="s">
        <v>117</v>
      </c>
      <c r="F62" s="44" t="s">
        <v>127</v>
      </c>
      <c r="G62" s="45">
        <v>1</v>
      </c>
    </row>
    <row r="63" spans="1:10" ht="20.100000000000001" customHeight="1" thickBot="1" x14ac:dyDescent="0.3">
      <c r="A63" s="83">
        <f>'10'!D63</f>
        <v>929.88416511649973</v>
      </c>
      <c r="B63" s="41"/>
      <c r="D63" s="86">
        <f t="shared" si="0"/>
        <v>937.60220368696673</v>
      </c>
      <c r="E63" s="67" t="s">
        <v>115</v>
      </c>
      <c r="F63" s="34" t="s">
        <v>128</v>
      </c>
      <c r="G63" s="32">
        <v>1</v>
      </c>
    </row>
    <row r="64" spans="1:10" ht="20.100000000000001" customHeight="1" thickBot="1" x14ac:dyDescent="0.3">
      <c r="A64" s="83">
        <f>'10'!D64</f>
        <v>1006.7430109098391</v>
      </c>
      <c r="B64" s="41">
        <v>0</v>
      </c>
      <c r="D64" s="87">
        <f t="shared" si="0"/>
        <v>1015.0989779003908</v>
      </c>
      <c r="E64" s="68" t="s">
        <v>116</v>
      </c>
      <c r="F64" s="48" t="s">
        <v>113</v>
      </c>
      <c r="G64" s="49">
        <v>1</v>
      </c>
    </row>
    <row r="65" spans="1:13" ht="4.5" customHeight="1" thickBot="1" x14ac:dyDescent="0.3">
      <c r="B65"/>
      <c r="H65" s="74"/>
      <c r="I65" s="74"/>
      <c r="J65" s="74"/>
      <c r="K65" s="74"/>
      <c r="L65" s="74"/>
      <c r="M65" s="74"/>
    </row>
    <row r="66" spans="1:13" ht="19.5" thickBot="1" x14ac:dyDescent="0.35">
      <c r="B66"/>
      <c r="G66" s="60">
        <f>G59+G62+G63+G64</f>
        <v>63</v>
      </c>
    </row>
    <row r="67" spans="1:13" x14ac:dyDescent="0.25">
      <c r="B67"/>
    </row>
    <row r="68" spans="1:13" ht="18.75" x14ac:dyDescent="0.3">
      <c r="A68" s="320" t="s">
        <v>153</v>
      </c>
      <c r="B68" s="320"/>
      <c r="C68" s="320"/>
      <c r="D68" s="320"/>
      <c r="E68" s="320"/>
      <c r="F68" s="320"/>
      <c r="G68" s="320"/>
    </row>
  </sheetData>
  <mergeCells count="12">
    <mergeCell ref="A68:G68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  <pageSetup paperSize="9" scale="75" orientation="portrait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view="pageBreakPreview" topLeftCell="A27" zoomScale="110" zoomScaleNormal="100" zoomScaleSheetLayoutView="110" workbookViewId="0">
      <selection activeCell="D28" sqref="D28"/>
    </sheetView>
  </sheetViews>
  <sheetFormatPr defaultRowHeight="15" x14ac:dyDescent="0.25"/>
  <cols>
    <col min="1" max="1" width="6.7109375" style="80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6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77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78"/>
    </row>
    <row r="9" spans="1:10" ht="23.25" x14ac:dyDescent="0.35">
      <c r="A9" s="329" t="s">
        <v>154</v>
      </c>
      <c r="B9" s="329"/>
      <c r="C9" s="329"/>
      <c r="D9" s="329"/>
      <c r="E9" s="329"/>
      <c r="F9" s="329"/>
      <c r="G9" s="329"/>
    </row>
    <row r="10" spans="1:10" ht="21" thickBot="1" x14ac:dyDescent="0.35">
      <c r="A10" s="79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81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8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16.5" thickBot="1" x14ac:dyDescent="0.3">
      <c r="A15" s="83">
        <f>'11'!D15</f>
        <v>4913.3663047749742</v>
      </c>
      <c r="B15" s="16" t="s">
        <v>8</v>
      </c>
      <c r="C15" s="17" t="s">
        <v>9</v>
      </c>
      <c r="D15" s="84">
        <f>A15*(0.83%)+A15</f>
        <v>4954.1472451046066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16.5" thickBot="1" x14ac:dyDescent="0.3">
      <c r="A16" s="83">
        <f>'11'!D16</f>
        <v>3578.6766885119982</v>
      </c>
      <c r="B16" s="6" t="s">
        <v>11</v>
      </c>
      <c r="C16" s="4" t="s">
        <v>12</v>
      </c>
      <c r="D16" s="84">
        <f t="shared" ref="D16:D29" si="0">A16*(0.83%)+A16</f>
        <v>3608.379705026648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16.5" thickBot="1" x14ac:dyDescent="0.3">
      <c r="A17" s="83">
        <f>'11'!D17</f>
        <v>3578.6766885119982</v>
      </c>
      <c r="B17" s="6" t="s">
        <v>11</v>
      </c>
      <c r="C17" s="4" t="s">
        <v>12</v>
      </c>
      <c r="D17" s="84">
        <f t="shared" si="0"/>
        <v>3608.379705026648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16.5" thickBot="1" x14ac:dyDescent="0.3">
      <c r="A18" s="83">
        <f>'11'!D18</f>
        <v>3578.6766885119982</v>
      </c>
      <c r="B18" s="6" t="s">
        <v>11</v>
      </c>
      <c r="C18" s="4" t="s">
        <v>12</v>
      </c>
      <c r="D18" s="84">
        <f t="shared" si="0"/>
        <v>3608.379705026648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16.5" thickBot="1" x14ac:dyDescent="0.3">
      <c r="A19" s="83">
        <f>'11'!D19</f>
        <v>3578.6766885119982</v>
      </c>
      <c r="B19" s="6" t="s">
        <v>11</v>
      </c>
      <c r="C19" s="4" t="s">
        <v>12</v>
      </c>
      <c r="D19" s="84">
        <f t="shared" si="0"/>
        <v>3608.379705026648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16.5" thickBot="1" x14ac:dyDescent="0.3">
      <c r="A20" s="83">
        <f>'11'!D20</f>
        <v>3578.6766885119982</v>
      </c>
      <c r="B20" s="6" t="s">
        <v>11</v>
      </c>
      <c r="C20" s="4" t="s">
        <v>12</v>
      </c>
      <c r="D20" s="84">
        <f t="shared" si="0"/>
        <v>3608.379705026648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16.5" thickBot="1" x14ac:dyDescent="0.3">
      <c r="A21" s="83">
        <f>'11'!D21</f>
        <v>3578.6766885119982</v>
      </c>
      <c r="B21" s="6" t="s">
        <v>11</v>
      </c>
      <c r="C21" s="4" t="s">
        <v>12</v>
      </c>
      <c r="D21" s="84">
        <f t="shared" si="0"/>
        <v>3608.379705026648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16.5" thickBot="1" x14ac:dyDescent="0.3">
      <c r="A22" s="83">
        <f>'11'!D22</f>
        <v>3578.6766885119982</v>
      </c>
      <c r="B22" s="6" t="s">
        <v>11</v>
      </c>
      <c r="C22" s="4" t="s">
        <v>12</v>
      </c>
      <c r="D22" s="84">
        <f t="shared" si="0"/>
        <v>3608.379705026648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16.5" thickBot="1" x14ac:dyDescent="0.3">
      <c r="A23" s="83">
        <f>'11'!D23</f>
        <v>3578.6766885119982</v>
      </c>
      <c r="B23" s="6" t="s">
        <v>11</v>
      </c>
      <c r="C23" s="4" t="s">
        <v>12</v>
      </c>
      <c r="D23" s="84">
        <f t="shared" si="0"/>
        <v>3608.379705026648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16.5" thickBot="1" x14ac:dyDescent="0.3">
      <c r="A24" s="83">
        <f>'11'!D24</f>
        <v>3578.6766885119982</v>
      </c>
      <c r="B24" s="6" t="s">
        <v>11</v>
      </c>
      <c r="C24" s="4" t="s">
        <v>12</v>
      </c>
      <c r="D24" s="84">
        <f t="shared" si="0"/>
        <v>3608.379705026648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16.5" thickBot="1" x14ac:dyDescent="0.3">
      <c r="A25" s="83">
        <f>'11'!D25</f>
        <v>3578.6766885119982</v>
      </c>
      <c r="B25" s="6" t="s">
        <v>11</v>
      </c>
      <c r="C25" s="4" t="s">
        <v>12</v>
      </c>
      <c r="D25" s="84">
        <f t="shared" si="0"/>
        <v>3608.379705026648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16.5" thickBot="1" x14ac:dyDescent="0.3">
      <c r="A26" s="83">
        <f>'11'!D26</f>
        <v>3578.6766885119982</v>
      </c>
      <c r="B26" s="6" t="s">
        <v>11</v>
      </c>
      <c r="C26" s="4" t="s">
        <v>12</v>
      </c>
      <c r="D26" s="84">
        <f t="shared" si="0"/>
        <v>3608.379705026648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16.5" thickBot="1" x14ac:dyDescent="0.3">
      <c r="A27" s="83">
        <f>'11'!D27</f>
        <v>2541.6722249999998</v>
      </c>
      <c r="B27" s="6" t="s">
        <v>156</v>
      </c>
      <c r="C27" s="4" t="s">
        <v>12</v>
      </c>
      <c r="D27" s="84">
        <f t="shared" si="0"/>
        <v>2562.7681044674996</v>
      </c>
      <c r="E27" s="27" t="s">
        <v>157</v>
      </c>
      <c r="F27" s="5" t="s">
        <v>158</v>
      </c>
      <c r="G27" s="6">
        <v>1</v>
      </c>
      <c r="I27" s="13"/>
      <c r="J27" s="13"/>
    </row>
    <row r="28" spans="1:11" ht="16.5" thickBot="1" x14ac:dyDescent="0.3">
      <c r="A28" s="83">
        <f>'11'!D28</f>
        <v>1965.3417628099141</v>
      </c>
      <c r="B28" s="6" t="s">
        <v>23</v>
      </c>
      <c r="C28" s="4" t="s">
        <v>12</v>
      </c>
      <c r="D28" s="84">
        <f t="shared" si="0"/>
        <v>1981.6540994412364</v>
      </c>
      <c r="E28" s="27" t="s">
        <v>73</v>
      </c>
      <c r="F28" s="5" t="s">
        <v>24</v>
      </c>
      <c r="G28" s="6">
        <v>2</v>
      </c>
      <c r="I28" s="13"/>
      <c r="J28" s="13"/>
    </row>
    <row r="29" spans="1:11" ht="16.5" thickBot="1" x14ac:dyDescent="0.3">
      <c r="A29" s="83">
        <f>'11'!D30</f>
        <v>1755.7985864716759</v>
      </c>
      <c r="B29" s="6" t="s">
        <v>23</v>
      </c>
      <c r="C29" s="4" t="s">
        <v>12</v>
      </c>
      <c r="D29" s="84">
        <f t="shared" si="0"/>
        <v>1770.3717147393909</v>
      </c>
      <c r="E29" s="27" t="s">
        <v>74</v>
      </c>
      <c r="F29" s="5" t="s">
        <v>25</v>
      </c>
      <c r="G29" s="6">
        <v>1</v>
      </c>
      <c r="I29" s="13"/>
      <c r="J29" s="13"/>
    </row>
    <row r="30" spans="1:11" ht="16.5" thickBot="1" x14ac:dyDescent="0.3">
      <c r="A30" s="83">
        <f>'11'!D31</f>
        <v>1755.7985864716759</v>
      </c>
      <c r="B30" s="6" t="s">
        <v>23</v>
      </c>
      <c r="C30" s="4" t="s">
        <v>12</v>
      </c>
      <c r="D30" s="84">
        <f t="shared" ref="D30:D58" si="1">A29*(0.83%)+A29</f>
        <v>1770.3717147393909</v>
      </c>
      <c r="E30" s="27" t="s">
        <v>75</v>
      </c>
      <c r="F30" s="5" t="s">
        <v>26</v>
      </c>
      <c r="G30" s="6">
        <v>1</v>
      </c>
      <c r="I30" s="13"/>
      <c r="J30" s="13"/>
    </row>
    <row r="31" spans="1:11" ht="16.5" thickBot="1" x14ac:dyDescent="0.3">
      <c r="A31" s="83">
        <f>'11'!D32</f>
        <v>1755.7985864716759</v>
      </c>
      <c r="B31" s="6" t="s">
        <v>23</v>
      </c>
      <c r="C31" s="4" t="s">
        <v>12</v>
      </c>
      <c r="D31" s="84">
        <f t="shared" si="1"/>
        <v>1770.3717147393909</v>
      </c>
      <c r="E31" s="27" t="s">
        <v>76</v>
      </c>
      <c r="F31" s="5" t="s">
        <v>27</v>
      </c>
      <c r="G31" s="6">
        <v>1</v>
      </c>
      <c r="I31" s="13"/>
      <c r="J31" s="13"/>
    </row>
    <row r="32" spans="1:11" ht="16.5" thickBot="1" x14ac:dyDescent="0.3">
      <c r="A32" s="83">
        <f>'11'!D33</f>
        <v>1755.7985864716759</v>
      </c>
      <c r="B32" s="6" t="s">
        <v>23</v>
      </c>
      <c r="C32" s="4" t="s">
        <v>12</v>
      </c>
      <c r="D32" s="84">
        <f t="shared" si="1"/>
        <v>1770.3717147393909</v>
      </c>
      <c r="E32" s="27" t="s">
        <v>77</v>
      </c>
      <c r="F32" s="5" t="s">
        <v>28</v>
      </c>
      <c r="G32" s="6">
        <v>1</v>
      </c>
      <c r="I32" s="13"/>
      <c r="J32" s="13"/>
    </row>
    <row r="33" spans="1:10" ht="16.5" thickBot="1" x14ac:dyDescent="0.3">
      <c r="A33" s="83">
        <f>'11'!D34</f>
        <v>1755.7985864716759</v>
      </c>
      <c r="B33" s="6" t="s">
        <v>23</v>
      </c>
      <c r="C33" s="4" t="s">
        <v>12</v>
      </c>
      <c r="D33" s="84">
        <f t="shared" si="1"/>
        <v>1770.3717147393909</v>
      </c>
      <c r="E33" s="27" t="s">
        <v>78</v>
      </c>
      <c r="F33" s="5" t="s">
        <v>29</v>
      </c>
      <c r="G33" s="6">
        <v>1</v>
      </c>
      <c r="I33" s="13"/>
      <c r="J33" s="13"/>
    </row>
    <row r="34" spans="1:10" ht="16.5" thickBot="1" x14ac:dyDescent="0.3">
      <c r="A34" s="83">
        <f>'11'!D35</f>
        <v>1755.7985864716759</v>
      </c>
      <c r="B34" s="6" t="s">
        <v>23</v>
      </c>
      <c r="C34" s="4" t="s">
        <v>12</v>
      </c>
      <c r="D34" s="84">
        <f t="shared" si="1"/>
        <v>1770.3717147393909</v>
      </c>
      <c r="E34" s="27" t="s">
        <v>79</v>
      </c>
      <c r="F34" s="5" t="s">
        <v>30</v>
      </c>
      <c r="G34" s="6">
        <v>1</v>
      </c>
      <c r="I34" s="13"/>
      <c r="J34" s="13"/>
    </row>
    <row r="35" spans="1:10" ht="16.5" thickBot="1" x14ac:dyDescent="0.3">
      <c r="A35" s="83">
        <f>'11'!D36</f>
        <v>1755.7985864716759</v>
      </c>
      <c r="B35" s="6" t="s">
        <v>23</v>
      </c>
      <c r="C35" s="4" t="s">
        <v>12</v>
      </c>
      <c r="D35" s="84">
        <f t="shared" si="1"/>
        <v>1770.3717147393909</v>
      </c>
      <c r="E35" s="27" t="s">
        <v>80</v>
      </c>
      <c r="F35" s="5" t="s">
        <v>31</v>
      </c>
      <c r="G35" s="6">
        <v>1</v>
      </c>
      <c r="I35" s="13"/>
      <c r="J35" s="13"/>
    </row>
    <row r="36" spans="1:10" ht="16.5" thickBot="1" x14ac:dyDescent="0.3">
      <c r="A36" s="83">
        <f>'11'!D38</f>
        <v>1755.7985864716759</v>
      </c>
      <c r="B36" s="6" t="s">
        <v>23</v>
      </c>
      <c r="C36" s="4" t="s">
        <v>12</v>
      </c>
      <c r="D36" s="84">
        <f t="shared" si="1"/>
        <v>1770.3717147393909</v>
      </c>
      <c r="E36" s="27" t="s">
        <v>81</v>
      </c>
      <c r="F36" s="5" t="s">
        <v>32</v>
      </c>
      <c r="G36" s="6">
        <v>1</v>
      </c>
      <c r="I36" s="13"/>
      <c r="J36" s="13"/>
    </row>
    <row r="37" spans="1:10" ht="16.5" thickBot="1" x14ac:dyDescent="0.3">
      <c r="A37" s="83">
        <f>'11'!D38</f>
        <v>1755.7985864716759</v>
      </c>
      <c r="B37" s="6" t="s">
        <v>23</v>
      </c>
      <c r="C37" s="4" t="s">
        <v>12</v>
      </c>
      <c r="D37" s="84">
        <f t="shared" si="1"/>
        <v>1770.3717147393909</v>
      </c>
      <c r="E37" s="27" t="s">
        <v>136</v>
      </c>
      <c r="F37" s="92" t="s">
        <v>137</v>
      </c>
      <c r="G37" s="6">
        <v>1</v>
      </c>
      <c r="I37" s="13"/>
      <c r="J37" s="13"/>
    </row>
    <row r="38" spans="1:10" ht="16.5" thickBot="1" x14ac:dyDescent="0.3">
      <c r="A38" s="83">
        <f>'11'!D39</f>
        <v>1755.7985864716759</v>
      </c>
      <c r="B38" s="6" t="s">
        <v>23</v>
      </c>
      <c r="C38" s="7" t="s">
        <v>9</v>
      </c>
      <c r="D38" s="84">
        <f t="shared" si="1"/>
        <v>1770.3717147393909</v>
      </c>
      <c r="E38" s="27" t="s">
        <v>82</v>
      </c>
      <c r="F38" s="5" t="s">
        <v>33</v>
      </c>
      <c r="G38" s="6">
        <v>1</v>
      </c>
      <c r="I38" s="13"/>
      <c r="J38" s="13"/>
    </row>
    <row r="39" spans="1:10" ht="16.5" thickBot="1" x14ac:dyDescent="0.3">
      <c r="A39" s="83">
        <f>'11'!D40</f>
        <v>1755.7985864716759</v>
      </c>
      <c r="B39" s="6" t="s">
        <v>23</v>
      </c>
      <c r="C39" s="7" t="s">
        <v>9</v>
      </c>
      <c r="D39" s="84">
        <f t="shared" si="1"/>
        <v>1770.3717147393909</v>
      </c>
      <c r="E39" s="27" t="s">
        <v>83</v>
      </c>
      <c r="F39" s="5" t="s">
        <v>34</v>
      </c>
      <c r="G39" s="6">
        <v>1</v>
      </c>
      <c r="I39" s="13"/>
      <c r="J39" s="13"/>
    </row>
    <row r="40" spans="1:10" ht="16.5" thickBot="1" x14ac:dyDescent="0.3">
      <c r="A40" s="83">
        <f>'11'!D41</f>
        <v>1755.7985864716759</v>
      </c>
      <c r="B40" s="6" t="s">
        <v>23</v>
      </c>
      <c r="C40" s="4" t="s">
        <v>12</v>
      </c>
      <c r="D40" s="84">
        <f t="shared" si="1"/>
        <v>1770.3717147393909</v>
      </c>
      <c r="E40" s="27" t="s">
        <v>136</v>
      </c>
      <c r="F40" s="5" t="s">
        <v>137</v>
      </c>
      <c r="G40" s="6">
        <v>1</v>
      </c>
      <c r="I40" s="13"/>
      <c r="J40" s="13"/>
    </row>
    <row r="41" spans="1:10" ht="16.5" thickBot="1" x14ac:dyDescent="0.3">
      <c r="A41" s="83">
        <f>'11'!D42</f>
        <v>1755.7985864716759</v>
      </c>
      <c r="B41" s="6" t="s">
        <v>23</v>
      </c>
      <c r="C41" s="4" t="s">
        <v>12</v>
      </c>
      <c r="D41" s="84">
        <f t="shared" si="1"/>
        <v>1770.3717147393909</v>
      </c>
      <c r="E41" s="27" t="s">
        <v>84</v>
      </c>
      <c r="F41" s="5" t="s">
        <v>57</v>
      </c>
      <c r="G41" s="6">
        <v>1</v>
      </c>
      <c r="I41" s="13"/>
      <c r="J41" s="13"/>
    </row>
    <row r="42" spans="1:10" ht="16.5" thickBot="1" x14ac:dyDescent="0.3">
      <c r="A42" s="83">
        <f>'11'!D43</f>
        <v>1305.7185945514395</v>
      </c>
      <c r="B42" s="6" t="s">
        <v>23</v>
      </c>
      <c r="C42" s="4" t="s">
        <v>12</v>
      </c>
      <c r="D42" s="84">
        <f t="shared" si="1"/>
        <v>1770.3717147393909</v>
      </c>
      <c r="E42" s="27" t="s">
        <v>85</v>
      </c>
      <c r="F42" s="59" t="s">
        <v>35</v>
      </c>
      <c r="G42" s="6">
        <v>1</v>
      </c>
      <c r="I42" s="13"/>
      <c r="J42" s="13"/>
    </row>
    <row r="43" spans="1:10" ht="16.5" thickBot="1" x14ac:dyDescent="0.3">
      <c r="A43" s="83">
        <f>'11'!D44</f>
        <v>1305.7185945514395</v>
      </c>
      <c r="B43" s="6" t="s">
        <v>36</v>
      </c>
      <c r="C43" s="4" t="s">
        <v>12</v>
      </c>
      <c r="D43" s="84">
        <f t="shared" si="1"/>
        <v>1316.5560588862165</v>
      </c>
      <c r="E43" s="27" t="s">
        <v>86</v>
      </c>
      <c r="F43" s="5" t="s">
        <v>37</v>
      </c>
      <c r="G43" s="6">
        <v>1</v>
      </c>
      <c r="I43" s="13"/>
      <c r="J43" s="13"/>
    </row>
    <row r="44" spans="1:10" ht="16.5" thickBot="1" x14ac:dyDescent="0.3">
      <c r="A44" s="83">
        <f>'11'!D45</f>
        <v>1305.7185945514395</v>
      </c>
      <c r="B44" s="6" t="s">
        <v>36</v>
      </c>
      <c r="C44" s="4" t="s">
        <v>12</v>
      </c>
      <c r="D44" s="84">
        <f t="shared" si="1"/>
        <v>1316.5560588862165</v>
      </c>
      <c r="E44" s="27" t="s">
        <v>87</v>
      </c>
      <c r="F44" s="14" t="s">
        <v>56</v>
      </c>
      <c r="G44" s="6">
        <v>2</v>
      </c>
      <c r="I44" s="13"/>
      <c r="J44" s="13"/>
    </row>
    <row r="45" spans="1:10" ht="16.5" thickBot="1" x14ac:dyDescent="0.3">
      <c r="A45" s="83">
        <f>'11'!D46</f>
        <v>1305.7185945514395</v>
      </c>
      <c r="B45" s="6" t="s">
        <v>36</v>
      </c>
      <c r="C45" s="4" t="s">
        <v>12</v>
      </c>
      <c r="D45" s="84">
        <f t="shared" si="1"/>
        <v>1316.5560588862165</v>
      </c>
      <c r="E45" s="27" t="s">
        <v>88</v>
      </c>
      <c r="F45" s="5" t="s">
        <v>38</v>
      </c>
      <c r="G45" s="6">
        <v>1</v>
      </c>
      <c r="I45" s="13"/>
      <c r="J45" s="13"/>
    </row>
    <row r="46" spans="1:10" ht="16.5" thickBot="1" x14ac:dyDescent="0.3">
      <c r="A46" s="83">
        <f>'11'!D47</f>
        <v>1305.7185945514395</v>
      </c>
      <c r="B46" s="6" t="s">
        <v>36</v>
      </c>
      <c r="C46" s="4" t="s">
        <v>12</v>
      </c>
      <c r="D46" s="84">
        <f t="shared" si="1"/>
        <v>1316.5560588862165</v>
      </c>
      <c r="E46" s="27" t="s">
        <v>89</v>
      </c>
      <c r="F46" s="5" t="s">
        <v>39</v>
      </c>
      <c r="G46" s="6">
        <v>1</v>
      </c>
      <c r="I46" s="13"/>
      <c r="J46" s="13"/>
    </row>
    <row r="47" spans="1:10" ht="16.5" thickBot="1" x14ac:dyDescent="0.3">
      <c r="A47" s="83">
        <f>'11'!D48</f>
        <v>1305.7185945514395</v>
      </c>
      <c r="B47" s="6" t="s">
        <v>36</v>
      </c>
      <c r="C47" s="4" t="s">
        <v>12</v>
      </c>
      <c r="D47" s="84">
        <f t="shared" si="1"/>
        <v>1316.5560588862165</v>
      </c>
      <c r="E47" s="27" t="s">
        <v>90</v>
      </c>
      <c r="F47" s="5" t="s">
        <v>40</v>
      </c>
      <c r="G47" s="6">
        <v>1</v>
      </c>
      <c r="I47" s="13"/>
      <c r="J47" s="13"/>
    </row>
    <row r="48" spans="1:10" ht="16.5" thickBot="1" x14ac:dyDescent="0.3">
      <c r="A48" s="83">
        <f>'11'!D49</f>
        <v>1305.7185945514395</v>
      </c>
      <c r="B48" s="6" t="s">
        <v>36</v>
      </c>
      <c r="C48" s="4" t="s">
        <v>12</v>
      </c>
      <c r="D48" s="84">
        <f t="shared" si="1"/>
        <v>1316.5560588862165</v>
      </c>
      <c r="E48" s="27" t="s">
        <v>124</v>
      </c>
      <c r="F48" s="5" t="s">
        <v>125</v>
      </c>
      <c r="G48" s="6">
        <v>1</v>
      </c>
      <c r="I48" s="13"/>
      <c r="J48" s="13"/>
    </row>
    <row r="49" spans="1:10" ht="16.5" thickBot="1" x14ac:dyDescent="0.3">
      <c r="A49" s="83">
        <f>'11'!D50</f>
        <v>1305.7185945514395</v>
      </c>
      <c r="B49" s="6" t="s">
        <v>36</v>
      </c>
      <c r="C49" s="4" t="s">
        <v>12</v>
      </c>
      <c r="D49" s="84">
        <f t="shared" si="1"/>
        <v>1316.5560588862165</v>
      </c>
      <c r="E49" s="27" t="s">
        <v>91</v>
      </c>
      <c r="F49" s="5" t="s">
        <v>41</v>
      </c>
      <c r="G49" s="6">
        <v>1</v>
      </c>
      <c r="I49" s="13"/>
      <c r="J49" s="13"/>
    </row>
    <row r="50" spans="1:10" ht="20.100000000000001" customHeight="1" thickBot="1" x14ac:dyDescent="0.3">
      <c r="A50" s="83">
        <f>'11'!D51</f>
        <v>941.18342649401905</v>
      </c>
      <c r="B50" s="6" t="s">
        <v>36</v>
      </c>
      <c r="C50" s="4" t="s">
        <v>12</v>
      </c>
      <c r="D50" s="84">
        <f t="shared" si="1"/>
        <v>1316.5560588862165</v>
      </c>
      <c r="E50" s="27" t="s">
        <v>92</v>
      </c>
      <c r="F50" s="5" t="s">
        <v>42</v>
      </c>
      <c r="G50" s="6">
        <v>1</v>
      </c>
      <c r="I50" s="13"/>
      <c r="J50" s="13"/>
    </row>
    <row r="51" spans="1:10" ht="20.100000000000001" customHeight="1" thickBot="1" x14ac:dyDescent="0.3">
      <c r="A51" s="83">
        <f>'11'!D52</f>
        <v>941.18342649401905</v>
      </c>
      <c r="B51" s="6" t="s">
        <v>43</v>
      </c>
      <c r="C51" s="4" t="s">
        <v>12</v>
      </c>
      <c r="D51" s="84">
        <f t="shared" si="1"/>
        <v>948.99524893391936</v>
      </c>
      <c r="E51" s="27" t="s">
        <v>93</v>
      </c>
      <c r="F51" s="5" t="s">
        <v>44</v>
      </c>
      <c r="G51" s="6">
        <v>1</v>
      </c>
      <c r="I51" s="13"/>
      <c r="J51" s="13"/>
    </row>
    <row r="52" spans="1:10" ht="20.100000000000001" customHeight="1" thickBot="1" x14ac:dyDescent="0.3">
      <c r="A52" s="83">
        <f>'11'!D53</f>
        <v>941.18342649401905</v>
      </c>
      <c r="B52" s="6" t="s">
        <v>43</v>
      </c>
      <c r="C52" s="4" t="s">
        <v>12</v>
      </c>
      <c r="D52" s="84">
        <f t="shared" si="1"/>
        <v>948.99524893391936</v>
      </c>
      <c r="E52" s="27" t="s">
        <v>94</v>
      </c>
      <c r="F52" s="5" t="s">
        <v>45</v>
      </c>
      <c r="G52" s="6">
        <v>4</v>
      </c>
      <c r="I52" s="13"/>
      <c r="J52" s="13"/>
    </row>
    <row r="53" spans="1:10" ht="20.100000000000001" customHeight="1" thickBot="1" x14ac:dyDescent="0.3">
      <c r="A53" s="83">
        <f>'11'!D54</f>
        <v>941.18342649401905</v>
      </c>
      <c r="B53" s="6" t="s">
        <v>43</v>
      </c>
      <c r="C53" s="4" t="s">
        <v>12</v>
      </c>
      <c r="D53" s="84">
        <f t="shared" si="1"/>
        <v>948.99524893391936</v>
      </c>
      <c r="E53" s="27" t="s">
        <v>95</v>
      </c>
      <c r="F53" s="5" t="s">
        <v>46</v>
      </c>
      <c r="G53" s="6">
        <v>1</v>
      </c>
      <c r="I53" s="13"/>
      <c r="J53" s="13"/>
    </row>
    <row r="54" spans="1:10" ht="20.100000000000001" customHeight="1" thickBot="1" x14ac:dyDescent="0.3">
      <c r="A54" s="83">
        <f>'11'!D55</f>
        <v>842.64625942422094</v>
      </c>
      <c r="B54" s="6" t="s">
        <v>43</v>
      </c>
      <c r="C54" s="4" t="s">
        <v>12</v>
      </c>
      <c r="D54" s="84">
        <f t="shared" si="1"/>
        <v>948.99524893391936</v>
      </c>
      <c r="E54" s="27" t="s">
        <v>96</v>
      </c>
      <c r="F54" s="5" t="s">
        <v>47</v>
      </c>
      <c r="G54" s="6">
        <v>1</v>
      </c>
      <c r="I54" s="13"/>
      <c r="J54" s="13"/>
    </row>
    <row r="55" spans="1:10" ht="20.100000000000001" customHeight="1" thickBot="1" x14ac:dyDescent="0.3">
      <c r="A55" s="83">
        <f>'11'!D56</f>
        <v>842.64625942422094</v>
      </c>
      <c r="B55" s="6" t="s">
        <v>48</v>
      </c>
      <c r="C55" s="4" t="s">
        <v>12</v>
      </c>
      <c r="D55" s="84">
        <f t="shared" si="1"/>
        <v>849.640223377442</v>
      </c>
      <c r="E55" s="27" t="s">
        <v>97</v>
      </c>
      <c r="F55" s="5" t="s">
        <v>49</v>
      </c>
      <c r="G55" s="6">
        <v>2</v>
      </c>
    </row>
    <row r="56" spans="1:10" ht="20.100000000000001" customHeight="1" thickBot="1" x14ac:dyDescent="0.3">
      <c r="A56" s="83">
        <f>'11'!D57</f>
        <v>842.64625942422094</v>
      </c>
      <c r="B56" s="6" t="s">
        <v>48</v>
      </c>
      <c r="C56" s="4" t="s">
        <v>12</v>
      </c>
      <c r="D56" s="84">
        <f t="shared" si="1"/>
        <v>849.640223377442</v>
      </c>
      <c r="E56" s="27" t="s">
        <v>98</v>
      </c>
      <c r="F56" s="5" t="s">
        <v>50</v>
      </c>
      <c r="G56" s="6">
        <v>2</v>
      </c>
    </row>
    <row r="57" spans="1:10" ht="20.100000000000001" customHeight="1" thickBot="1" x14ac:dyDescent="0.3">
      <c r="A57" s="95">
        <f>'11'!D58</f>
        <v>765.75109994920194</v>
      </c>
      <c r="B57" s="6" t="s">
        <v>48</v>
      </c>
      <c r="C57" s="4" t="s">
        <v>12</v>
      </c>
      <c r="D57" s="84">
        <f t="shared" si="1"/>
        <v>849.640223377442</v>
      </c>
      <c r="E57" s="27" t="s">
        <v>99</v>
      </c>
      <c r="F57" s="5" t="s">
        <v>51</v>
      </c>
      <c r="G57" s="6">
        <v>3</v>
      </c>
    </row>
    <row r="58" spans="1:10" ht="20.100000000000001" customHeight="1" thickBot="1" x14ac:dyDescent="0.3">
      <c r="A58" s="94"/>
      <c r="B58" s="16" t="s">
        <v>52</v>
      </c>
      <c r="C58" s="99" t="s">
        <v>12</v>
      </c>
      <c r="D58" s="84">
        <f t="shared" si="1"/>
        <v>772.10683407878037</v>
      </c>
      <c r="E58" s="26" t="s">
        <v>100</v>
      </c>
      <c r="F58" s="19" t="s">
        <v>53</v>
      </c>
      <c r="G58" s="6">
        <v>8</v>
      </c>
    </row>
    <row r="59" spans="1:10" ht="16.5" thickBot="1" x14ac:dyDescent="0.3">
      <c r="A59" s="94">
        <f>'11'!D59</f>
        <v>0</v>
      </c>
      <c r="B59" s="88"/>
      <c r="C59" s="89"/>
      <c r="D59" s="98"/>
      <c r="E59" s="90"/>
      <c r="F59" s="91"/>
      <c r="G59" s="6"/>
    </row>
    <row r="60" spans="1:10" ht="19.5" thickBot="1" x14ac:dyDescent="0.35">
      <c r="A60" s="93">
        <f>'11'!D60</f>
        <v>0</v>
      </c>
      <c r="B60"/>
      <c r="D60" s="97"/>
      <c r="G60" s="60">
        <f>SUM(G15:G58)</f>
        <v>60</v>
      </c>
    </row>
    <row r="61" spans="1:10" ht="19.5" thickBot="1" x14ac:dyDescent="0.35">
      <c r="A61" s="83">
        <f>'11'!D61</f>
        <v>0</v>
      </c>
      <c r="B61" s="64"/>
      <c r="C61" s="65" t="s">
        <v>121</v>
      </c>
      <c r="D61" s="96"/>
      <c r="E61" s="65"/>
      <c r="F61" s="66"/>
    </row>
    <row r="62" spans="1:10" ht="20.100000000000001" customHeight="1" thickBot="1" x14ac:dyDescent="0.3">
      <c r="A62" s="83">
        <f>'11'!D62</f>
        <v>724</v>
      </c>
      <c r="B62"/>
      <c r="D62" s="69"/>
      <c r="E62" s="39" t="s">
        <v>118</v>
      </c>
      <c r="F62" s="39" t="s">
        <v>120</v>
      </c>
    </row>
    <row r="63" spans="1:10" ht="20.100000000000001" customHeight="1" thickBot="1" x14ac:dyDescent="0.3">
      <c r="A63" s="83">
        <f>'11'!D63</f>
        <v>937.60220368696673</v>
      </c>
      <c r="B63"/>
      <c r="D63" s="85">
        <v>724</v>
      </c>
      <c r="E63" s="71" t="s">
        <v>117</v>
      </c>
      <c r="F63" s="44" t="s">
        <v>127</v>
      </c>
      <c r="G63" s="45">
        <v>1</v>
      </c>
    </row>
    <row r="64" spans="1:10" ht="16.5" customHeight="1" x14ac:dyDescent="0.25">
      <c r="A64" s="83">
        <f>'11'!D64</f>
        <v>1015.0989779003908</v>
      </c>
      <c r="B64" s="41"/>
      <c r="D64" s="86">
        <f>A63*(0.83%)+A63</f>
        <v>945.38430197756861</v>
      </c>
      <c r="E64" s="67" t="s">
        <v>115</v>
      </c>
      <c r="F64" s="34" t="s">
        <v>128</v>
      </c>
      <c r="G64" s="32">
        <v>1</v>
      </c>
    </row>
    <row r="65" spans="1:13" ht="20.25" customHeight="1" thickBot="1" x14ac:dyDescent="0.3">
      <c r="B65" s="41">
        <v>0</v>
      </c>
      <c r="D65" s="87">
        <f>A64*(0.83%)+A64</f>
        <v>1023.524299416964</v>
      </c>
      <c r="E65" s="68" t="s">
        <v>116</v>
      </c>
      <c r="F65" s="48" t="s">
        <v>113</v>
      </c>
      <c r="G65" s="49">
        <v>1</v>
      </c>
      <c r="H65" s="74"/>
      <c r="I65" s="74"/>
      <c r="J65" s="74"/>
      <c r="K65" s="74"/>
      <c r="L65" s="74"/>
      <c r="M65" s="74"/>
    </row>
    <row r="66" spans="1:13" ht="15.75" thickBot="1" x14ac:dyDescent="0.3">
      <c r="B66"/>
    </row>
    <row r="67" spans="1:13" ht="19.5" thickBot="1" x14ac:dyDescent="0.35">
      <c r="B67"/>
      <c r="G67" s="60">
        <f>G60+G63+G64+G65</f>
        <v>63</v>
      </c>
    </row>
    <row r="68" spans="1:13" ht="18.75" x14ac:dyDescent="0.3">
      <c r="A68" s="320" t="s">
        <v>155</v>
      </c>
      <c r="B68" s="320"/>
      <c r="C68" s="320"/>
      <c r="D68" s="320"/>
      <c r="E68" s="320"/>
      <c r="F68" s="320"/>
    </row>
    <row r="69" spans="1:13" ht="18.75" x14ac:dyDescent="0.3">
      <c r="B69" s="100"/>
      <c r="C69" s="100"/>
      <c r="D69" s="100"/>
      <c r="E69" s="100"/>
      <c r="F69" s="100"/>
      <c r="G69" s="100"/>
    </row>
  </sheetData>
  <mergeCells count="12">
    <mergeCell ref="A68:F68"/>
    <mergeCell ref="A9:G9"/>
    <mergeCell ref="B11:E11"/>
    <mergeCell ref="B12:B14"/>
    <mergeCell ref="E12:E14"/>
    <mergeCell ref="F12:F14"/>
    <mergeCell ref="G12:G14"/>
    <mergeCell ref="A1:G1"/>
    <mergeCell ref="A2:G2"/>
    <mergeCell ref="A3:G3"/>
    <mergeCell ref="A5:G5"/>
    <mergeCell ref="A7:G7"/>
  </mergeCells>
  <pageMargins left="0.511811024" right="0.511811024" top="0.78740157499999996" bottom="0.78740157499999996" header="0.31496062000000002" footer="0.31496062000000002"/>
  <pageSetup paperSize="9" scale="74" orientation="portrait" r:id="rId1"/>
  <rowBreaks count="1" manualBreakCount="1">
    <brk id="58" max="6" man="1"/>
  </rowBreaks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BreakPreview" topLeftCell="A46" zoomScale="120" zoomScaleNormal="100" zoomScaleSheetLayoutView="120" workbookViewId="0">
      <selection sqref="A1:G67"/>
    </sheetView>
  </sheetViews>
  <sheetFormatPr defaultRowHeight="15" x14ac:dyDescent="0.25"/>
  <cols>
    <col min="1" max="1" width="6.7109375" style="108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8" customWidth="1"/>
    <col min="7" max="7" width="11" customWidth="1"/>
  </cols>
  <sheetData>
    <row r="1" spans="1:7" ht="23.25" customHeight="1" x14ac:dyDescent="0.25">
      <c r="A1" s="342" t="s">
        <v>133</v>
      </c>
      <c r="B1" s="342"/>
      <c r="C1" s="342"/>
      <c r="D1" s="342"/>
      <c r="E1" s="342"/>
      <c r="F1" s="342"/>
      <c r="G1" s="342"/>
    </row>
    <row r="2" spans="1:7" x14ac:dyDescent="0.25">
      <c r="A2" s="331" t="s">
        <v>134</v>
      </c>
      <c r="B2" s="331"/>
      <c r="C2" s="331"/>
      <c r="D2" s="331"/>
      <c r="E2" s="331"/>
      <c r="F2" s="331"/>
      <c r="G2" s="331"/>
    </row>
    <row r="3" spans="1:7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7" ht="3.75" customHeight="1" thickBot="1" x14ac:dyDescent="0.3">
      <c r="A4" s="106"/>
      <c r="B4" s="75"/>
      <c r="C4" s="75"/>
      <c r="D4" s="75"/>
      <c r="E4" s="75"/>
      <c r="F4" s="75"/>
      <c r="G4" s="75"/>
    </row>
    <row r="5" spans="1:7" s="24" customFormat="1" ht="21.75" thickBot="1" x14ac:dyDescent="0.4">
      <c r="A5" s="343" t="s">
        <v>159</v>
      </c>
      <c r="B5" s="344"/>
      <c r="C5" s="344"/>
      <c r="D5" s="344"/>
      <c r="E5" s="344"/>
      <c r="F5" s="344"/>
      <c r="G5" s="345"/>
    </row>
    <row r="6" spans="1:7" ht="9.75" customHeight="1" thickBot="1" x14ac:dyDescent="0.3">
      <c r="A6" s="107"/>
    </row>
    <row r="7" spans="1:7" ht="19.5" thickBot="1" x14ac:dyDescent="0.3">
      <c r="B7" s="326" t="s">
        <v>101</v>
      </c>
      <c r="C7" s="327"/>
      <c r="D7" s="327"/>
      <c r="E7" s="328"/>
      <c r="F7" s="11"/>
      <c r="G7" s="11"/>
    </row>
    <row r="8" spans="1:7" ht="15.75" thickBot="1" x14ac:dyDescent="0.3">
      <c r="B8" s="322" t="s">
        <v>0</v>
      </c>
      <c r="C8" s="10" t="s">
        <v>1</v>
      </c>
      <c r="D8" s="3" t="s">
        <v>4</v>
      </c>
      <c r="E8" s="322" t="s">
        <v>54</v>
      </c>
      <c r="F8" s="324" t="s">
        <v>6</v>
      </c>
      <c r="G8" s="324" t="s">
        <v>7</v>
      </c>
    </row>
    <row r="9" spans="1:7" x14ac:dyDescent="0.25">
      <c r="A9" s="109" t="s">
        <v>59</v>
      </c>
      <c r="B9" s="323"/>
      <c r="C9" s="1" t="s">
        <v>2</v>
      </c>
      <c r="D9" s="2"/>
      <c r="E9" s="323"/>
      <c r="F9" s="325"/>
      <c r="G9" s="325"/>
    </row>
    <row r="10" spans="1:7" ht="15.75" thickBot="1" x14ac:dyDescent="0.3">
      <c r="A10" s="110" t="s">
        <v>55</v>
      </c>
      <c r="B10" s="323"/>
      <c r="C10" s="1" t="s">
        <v>3</v>
      </c>
      <c r="D10" s="2" t="s">
        <v>5</v>
      </c>
      <c r="E10" s="323"/>
      <c r="F10" s="325"/>
      <c r="G10" s="325"/>
    </row>
    <row r="11" spans="1:7" ht="17.45" customHeight="1" thickBot="1" x14ac:dyDescent="0.3">
      <c r="A11" s="111">
        <v>5776.45</v>
      </c>
      <c r="B11" s="16" t="s">
        <v>8</v>
      </c>
      <c r="C11" s="17" t="s">
        <v>9</v>
      </c>
      <c r="D11" s="84">
        <v>6272.28</v>
      </c>
      <c r="E11" s="26" t="s">
        <v>62</v>
      </c>
      <c r="F11" s="19" t="s">
        <v>10</v>
      </c>
      <c r="G11" s="16">
        <v>1</v>
      </c>
    </row>
    <row r="12" spans="1:7" ht="17.45" customHeight="1" thickBot="1" x14ac:dyDescent="0.3">
      <c r="A12" s="111">
        <v>4207.3100000000004</v>
      </c>
      <c r="B12" s="6" t="s">
        <v>11</v>
      </c>
      <c r="C12" s="4" t="s">
        <v>12</v>
      </c>
      <c r="D12" s="84">
        <v>4568.45</v>
      </c>
      <c r="E12" s="27" t="s">
        <v>63</v>
      </c>
      <c r="F12" s="5" t="s">
        <v>13</v>
      </c>
      <c r="G12" s="6">
        <v>1</v>
      </c>
    </row>
    <row r="13" spans="1:7" ht="17.45" customHeight="1" thickBot="1" x14ac:dyDescent="0.3">
      <c r="A13" s="111">
        <v>4207.3100000000004</v>
      </c>
      <c r="B13" s="6" t="s">
        <v>11</v>
      </c>
      <c r="C13" s="4" t="s">
        <v>12</v>
      </c>
      <c r="D13" s="84">
        <v>4568.45</v>
      </c>
      <c r="E13" s="27" t="s">
        <v>64</v>
      </c>
      <c r="F13" s="5" t="s">
        <v>14</v>
      </c>
      <c r="G13" s="6">
        <v>1</v>
      </c>
    </row>
    <row r="14" spans="1:7" ht="17.45" customHeight="1" thickBot="1" x14ac:dyDescent="0.3">
      <c r="A14" s="111">
        <v>4207.3100000000004</v>
      </c>
      <c r="B14" s="6" t="s">
        <v>11</v>
      </c>
      <c r="C14" s="4" t="s">
        <v>12</v>
      </c>
      <c r="D14" s="84">
        <v>4568.45</v>
      </c>
      <c r="E14" s="27" t="s">
        <v>65</v>
      </c>
      <c r="F14" s="5" t="s">
        <v>15</v>
      </c>
      <c r="G14" s="6">
        <v>1</v>
      </c>
    </row>
    <row r="15" spans="1:7" ht="17.45" customHeight="1" thickBot="1" x14ac:dyDescent="0.3">
      <c r="A15" s="111">
        <v>4207.3100000000004</v>
      </c>
      <c r="B15" s="6" t="s">
        <v>11</v>
      </c>
      <c r="C15" s="4" t="s">
        <v>12</v>
      </c>
      <c r="D15" s="84">
        <v>4568.45</v>
      </c>
      <c r="E15" s="27" t="s">
        <v>66</v>
      </c>
      <c r="F15" s="5" t="s">
        <v>16</v>
      </c>
      <c r="G15" s="6">
        <v>1</v>
      </c>
    </row>
    <row r="16" spans="1:7" ht="17.45" customHeight="1" thickBot="1" x14ac:dyDescent="0.3">
      <c r="A16" s="111">
        <v>4207.3100000000004</v>
      </c>
      <c r="B16" s="6" t="s">
        <v>11</v>
      </c>
      <c r="C16" s="4" t="s">
        <v>12</v>
      </c>
      <c r="D16" s="84">
        <v>4568.45</v>
      </c>
      <c r="E16" s="27" t="s">
        <v>67</v>
      </c>
      <c r="F16" s="5" t="s">
        <v>17</v>
      </c>
      <c r="G16" s="6">
        <v>1</v>
      </c>
    </row>
    <row r="17" spans="1:7" ht="17.45" customHeight="1" thickBot="1" x14ac:dyDescent="0.3">
      <c r="A17" s="111">
        <v>4207.3100000000004</v>
      </c>
      <c r="B17" s="6" t="s">
        <v>11</v>
      </c>
      <c r="C17" s="4" t="s">
        <v>12</v>
      </c>
      <c r="D17" s="84">
        <v>4568.45</v>
      </c>
      <c r="E17" s="27" t="s">
        <v>68</v>
      </c>
      <c r="F17" s="5" t="s">
        <v>18</v>
      </c>
      <c r="G17" s="6">
        <v>1</v>
      </c>
    </row>
    <row r="18" spans="1:7" ht="17.45" customHeight="1" thickBot="1" x14ac:dyDescent="0.3">
      <c r="A18" s="111">
        <v>4207.3100000000004</v>
      </c>
      <c r="B18" s="6" t="s">
        <v>11</v>
      </c>
      <c r="C18" s="4" t="s">
        <v>12</v>
      </c>
      <c r="D18" s="84">
        <v>4568.45</v>
      </c>
      <c r="E18" s="27" t="s">
        <v>69</v>
      </c>
      <c r="F18" s="5" t="s">
        <v>19</v>
      </c>
      <c r="G18" s="6">
        <v>1</v>
      </c>
    </row>
    <row r="19" spans="1:7" ht="17.45" customHeight="1" thickBot="1" x14ac:dyDescent="0.3">
      <c r="A19" s="111">
        <v>4207.3100000000004</v>
      </c>
      <c r="B19" s="6" t="s">
        <v>11</v>
      </c>
      <c r="C19" s="4" t="s">
        <v>12</v>
      </c>
      <c r="D19" s="84">
        <v>4568.45</v>
      </c>
      <c r="E19" s="27" t="s">
        <v>70</v>
      </c>
      <c r="F19" s="5" t="s">
        <v>20</v>
      </c>
      <c r="G19" s="6">
        <v>1</v>
      </c>
    </row>
    <row r="20" spans="1:7" ht="17.45" customHeight="1" thickBot="1" x14ac:dyDescent="0.3">
      <c r="A20" s="111">
        <v>4207.3100000000004</v>
      </c>
      <c r="B20" s="6" t="s">
        <v>11</v>
      </c>
      <c r="C20" s="4" t="s">
        <v>12</v>
      </c>
      <c r="D20" s="84">
        <v>4568.45</v>
      </c>
      <c r="E20" s="27" t="s">
        <v>71</v>
      </c>
      <c r="F20" s="5" t="s">
        <v>21</v>
      </c>
      <c r="G20" s="6">
        <v>1</v>
      </c>
    </row>
    <row r="21" spans="1:7" ht="17.45" customHeight="1" thickBot="1" x14ac:dyDescent="0.3">
      <c r="A21" s="111">
        <v>4207.3100000000004</v>
      </c>
      <c r="B21" s="6" t="s">
        <v>11</v>
      </c>
      <c r="C21" s="4" t="s">
        <v>12</v>
      </c>
      <c r="D21" s="84">
        <v>4568.45</v>
      </c>
      <c r="E21" s="27" t="s">
        <v>72</v>
      </c>
      <c r="F21" s="5" t="s">
        <v>22</v>
      </c>
      <c r="G21" s="6">
        <v>1</v>
      </c>
    </row>
    <row r="22" spans="1:7" ht="17.45" customHeight="1" thickBot="1" x14ac:dyDescent="0.3">
      <c r="A22" s="111">
        <v>4207.3100000000004</v>
      </c>
      <c r="B22" s="6" t="s">
        <v>11</v>
      </c>
      <c r="C22" s="4" t="s">
        <v>12</v>
      </c>
      <c r="D22" s="84">
        <v>4568.45</v>
      </c>
      <c r="E22" s="27" t="s">
        <v>61</v>
      </c>
      <c r="F22" s="5" t="s">
        <v>60</v>
      </c>
      <c r="G22" s="6">
        <v>1</v>
      </c>
    </row>
    <row r="23" spans="1:7" ht="17.45" customHeight="1" thickBot="1" x14ac:dyDescent="0.3">
      <c r="A23" s="111"/>
      <c r="B23" s="6" t="s">
        <v>11</v>
      </c>
      <c r="C23" s="4" t="s">
        <v>12</v>
      </c>
      <c r="D23" s="84">
        <v>3596.26</v>
      </c>
      <c r="E23" s="27" t="s">
        <v>164</v>
      </c>
      <c r="F23" s="5" t="s">
        <v>165</v>
      </c>
      <c r="G23" s="6">
        <v>1</v>
      </c>
    </row>
    <row r="24" spans="1:7" ht="17.45" customHeight="1" thickBot="1" x14ac:dyDescent="0.3">
      <c r="A24" s="111">
        <v>2988.13</v>
      </c>
      <c r="B24" s="6" t="s">
        <v>11</v>
      </c>
      <c r="C24" s="4" t="s">
        <v>12</v>
      </c>
      <c r="D24" s="84">
        <v>3244.62</v>
      </c>
      <c r="E24" s="27" t="s">
        <v>157</v>
      </c>
      <c r="F24" s="5" t="s">
        <v>158</v>
      </c>
      <c r="G24" s="6">
        <v>1</v>
      </c>
    </row>
    <row r="25" spans="1:7" ht="17.45" customHeight="1" thickBot="1" x14ac:dyDescent="0.3">
      <c r="A25" s="111">
        <v>2310.58</v>
      </c>
      <c r="B25" s="6" t="s">
        <v>23</v>
      </c>
      <c r="C25" s="4" t="s">
        <v>12</v>
      </c>
      <c r="D25" s="84">
        <v>2508.91</v>
      </c>
      <c r="E25" s="27" t="s">
        <v>73</v>
      </c>
      <c r="F25" s="5" t="s">
        <v>24</v>
      </c>
      <c r="G25" s="6">
        <v>2</v>
      </c>
    </row>
    <row r="26" spans="1:7" ht="17.45" customHeight="1" thickBot="1" x14ac:dyDescent="0.3">
      <c r="A26" s="111"/>
      <c r="B26" s="6" t="s">
        <v>23</v>
      </c>
      <c r="C26" s="4" t="s">
        <v>12</v>
      </c>
      <c r="D26" s="84">
        <v>2241.42</v>
      </c>
      <c r="E26" s="27" t="s">
        <v>167</v>
      </c>
      <c r="F26" s="5" t="s">
        <v>166</v>
      </c>
      <c r="G26" s="6">
        <v>1</v>
      </c>
    </row>
    <row r="27" spans="1:7" ht="17.45" customHeight="1" thickBot="1" x14ac:dyDescent="0.3">
      <c r="A27" s="111">
        <v>2064.23</v>
      </c>
      <c r="B27" s="6" t="s">
        <v>23</v>
      </c>
      <c r="C27" s="4" t="s">
        <v>12</v>
      </c>
      <c r="D27" s="84">
        <v>2241.42</v>
      </c>
      <c r="E27" s="27" t="s">
        <v>74</v>
      </c>
      <c r="F27" s="5" t="s">
        <v>25</v>
      </c>
      <c r="G27" s="6">
        <v>1</v>
      </c>
    </row>
    <row r="28" spans="1:7" ht="17.45" customHeight="1" thickBot="1" x14ac:dyDescent="0.3">
      <c r="A28" s="111">
        <v>2064.23</v>
      </c>
      <c r="B28" s="6" t="s">
        <v>23</v>
      </c>
      <c r="C28" s="4" t="s">
        <v>12</v>
      </c>
      <c r="D28" s="84">
        <v>2241.42</v>
      </c>
      <c r="E28" s="27" t="s">
        <v>75</v>
      </c>
      <c r="F28" s="5" t="s">
        <v>26</v>
      </c>
      <c r="G28" s="6">
        <v>1</v>
      </c>
    </row>
    <row r="29" spans="1:7" ht="17.45" customHeight="1" thickBot="1" x14ac:dyDescent="0.3">
      <c r="A29" s="111">
        <v>2064.23</v>
      </c>
      <c r="B29" s="6" t="s">
        <v>23</v>
      </c>
      <c r="C29" s="4" t="s">
        <v>12</v>
      </c>
      <c r="D29" s="84">
        <v>2241.42</v>
      </c>
      <c r="E29" s="27" t="s">
        <v>76</v>
      </c>
      <c r="F29" s="5" t="s">
        <v>27</v>
      </c>
      <c r="G29" s="6">
        <v>1</v>
      </c>
    </row>
    <row r="30" spans="1:7" ht="17.45" customHeight="1" thickBot="1" x14ac:dyDescent="0.3">
      <c r="A30" s="111">
        <v>2064.23</v>
      </c>
      <c r="B30" s="6" t="s">
        <v>23</v>
      </c>
      <c r="C30" s="4" t="s">
        <v>12</v>
      </c>
      <c r="D30" s="84">
        <v>2241.42</v>
      </c>
      <c r="E30" s="27" t="s">
        <v>77</v>
      </c>
      <c r="F30" s="5" t="s">
        <v>28</v>
      </c>
      <c r="G30" s="6">
        <v>1</v>
      </c>
    </row>
    <row r="31" spans="1:7" ht="17.45" customHeight="1" thickBot="1" x14ac:dyDescent="0.3">
      <c r="A31" s="111">
        <v>2064.23</v>
      </c>
      <c r="B31" s="6" t="s">
        <v>23</v>
      </c>
      <c r="C31" s="4" t="s">
        <v>12</v>
      </c>
      <c r="D31" s="84">
        <v>2241.42</v>
      </c>
      <c r="E31" s="27" t="s">
        <v>78</v>
      </c>
      <c r="F31" s="5" t="s">
        <v>29</v>
      </c>
      <c r="G31" s="6">
        <v>1</v>
      </c>
    </row>
    <row r="32" spans="1:7" ht="17.45" customHeight="1" thickBot="1" x14ac:dyDescent="0.3">
      <c r="A32" s="111">
        <v>2064.23</v>
      </c>
      <c r="B32" s="6" t="s">
        <v>23</v>
      </c>
      <c r="C32" s="4" t="s">
        <v>12</v>
      </c>
      <c r="D32" s="84">
        <v>2241.42</v>
      </c>
      <c r="E32" s="27" t="s">
        <v>79</v>
      </c>
      <c r="F32" s="5" t="s">
        <v>30</v>
      </c>
      <c r="G32" s="6">
        <v>1</v>
      </c>
    </row>
    <row r="33" spans="1:7" ht="17.45" customHeight="1" thickBot="1" x14ac:dyDescent="0.3">
      <c r="A33" s="111">
        <v>2064.23</v>
      </c>
      <c r="B33" s="6" t="s">
        <v>23</v>
      </c>
      <c r="C33" s="4" t="s">
        <v>12</v>
      </c>
      <c r="D33" s="84">
        <v>2241.42</v>
      </c>
      <c r="E33" s="27" t="s">
        <v>80</v>
      </c>
      <c r="F33" s="5" t="s">
        <v>31</v>
      </c>
      <c r="G33" s="6">
        <v>1</v>
      </c>
    </row>
    <row r="34" spans="1:7" ht="17.45" customHeight="1" thickBot="1" x14ac:dyDescent="0.3">
      <c r="A34" s="111">
        <v>2064.23</v>
      </c>
      <c r="B34" s="6" t="s">
        <v>23</v>
      </c>
      <c r="C34" s="4" t="s">
        <v>12</v>
      </c>
      <c r="D34" s="84">
        <v>2241.42</v>
      </c>
      <c r="E34" s="27" t="s">
        <v>81</v>
      </c>
      <c r="F34" s="5" t="s">
        <v>32</v>
      </c>
      <c r="G34" s="6">
        <v>1</v>
      </c>
    </row>
    <row r="35" spans="1:7" ht="17.45" customHeight="1" thickBot="1" x14ac:dyDescent="0.3">
      <c r="A35" s="111">
        <v>2064.23</v>
      </c>
      <c r="B35" s="6" t="s">
        <v>23</v>
      </c>
      <c r="C35" s="4" t="s">
        <v>12</v>
      </c>
      <c r="D35" s="84">
        <v>2241.42</v>
      </c>
      <c r="E35" s="27" t="s">
        <v>82</v>
      </c>
      <c r="F35" s="5" t="s">
        <v>33</v>
      </c>
      <c r="G35" s="6">
        <v>1</v>
      </c>
    </row>
    <row r="36" spans="1:7" ht="17.45" customHeight="1" thickBot="1" x14ac:dyDescent="0.3">
      <c r="A36" s="111">
        <v>2064.23</v>
      </c>
      <c r="B36" s="6" t="s">
        <v>23</v>
      </c>
      <c r="C36" s="4" t="s">
        <v>12</v>
      </c>
      <c r="D36" s="84">
        <v>2241.42</v>
      </c>
      <c r="E36" s="27" t="s">
        <v>83</v>
      </c>
      <c r="F36" s="5" t="s">
        <v>34</v>
      </c>
      <c r="G36" s="6">
        <v>1</v>
      </c>
    </row>
    <row r="37" spans="1:7" ht="17.45" customHeight="1" thickBot="1" x14ac:dyDescent="0.3">
      <c r="A37" s="111">
        <v>2064.23</v>
      </c>
      <c r="B37" s="6" t="s">
        <v>23</v>
      </c>
      <c r="C37" s="4" t="s">
        <v>12</v>
      </c>
      <c r="D37" s="84">
        <v>2241.42</v>
      </c>
      <c r="E37" s="27" t="s">
        <v>136</v>
      </c>
      <c r="F37" s="5" t="s">
        <v>137</v>
      </c>
      <c r="G37" s="6">
        <v>1</v>
      </c>
    </row>
    <row r="38" spans="1:7" ht="17.45" customHeight="1" thickBot="1" x14ac:dyDescent="0.3">
      <c r="A38" s="111">
        <v>2064.23</v>
      </c>
      <c r="B38" s="6" t="s">
        <v>23</v>
      </c>
      <c r="C38" s="4" t="s">
        <v>12</v>
      </c>
      <c r="D38" s="84">
        <v>2241.42</v>
      </c>
      <c r="E38" s="27" t="s">
        <v>84</v>
      </c>
      <c r="F38" s="5" t="s">
        <v>57</v>
      </c>
      <c r="G38" s="6">
        <v>1</v>
      </c>
    </row>
    <row r="39" spans="1:7" ht="17.45" customHeight="1" thickBot="1" x14ac:dyDescent="0.3">
      <c r="A39" s="111">
        <v>2064.23</v>
      </c>
      <c r="B39" s="6" t="s">
        <v>23</v>
      </c>
      <c r="C39" s="4" t="s">
        <v>12</v>
      </c>
      <c r="D39" s="84">
        <v>2241.42</v>
      </c>
      <c r="E39" s="27" t="s">
        <v>85</v>
      </c>
      <c r="F39" s="104" t="s">
        <v>35</v>
      </c>
      <c r="G39" s="6">
        <v>1</v>
      </c>
    </row>
    <row r="40" spans="1:7" ht="17.45" customHeight="1" thickBot="1" x14ac:dyDescent="0.3">
      <c r="A40" s="111">
        <v>2064.23</v>
      </c>
      <c r="B40" s="6" t="s">
        <v>23</v>
      </c>
      <c r="C40" s="4" t="s">
        <v>12</v>
      </c>
      <c r="D40" s="84">
        <v>2241.42</v>
      </c>
      <c r="E40" s="103" t="s">
        <v>161</v>
      </c>
      <c r="F40" s="105" t="s">
        <v>162</v>
      </c>
      <c r="G40" s="6">
        <v>1</v>
      </c>
    </row>
    <row r="41" spans="1:7" ht="17.45" customHeight="1" thickBot="1" x14ac:dyDescent="0.3">
      <c r="A41" s="111">
        <v>1535.08</v>
      </c>
      <c r="B41" s="6" t="s">
        <v>36</v>
      </c>
      <c r="C41" s="4" t="s">
        <v>12</v>
      </c>
      <c r="D41" s="84">
        <v>1666.84</v>
      </c>
      <c r="E41" s="27" t="s">
        <v>86</v>
      </c>
      <c r="F41" s="5" t="s">
        <v>37</v>
      </c>
      <c r="G41" s="6">
        <v>1</v>
      </c>
    </row>
    <row r="42" spans="1:7" ht="17.45" customHeight="1" thickBot="1" x14ac:dyDescent="0.3">
      <c r="A42" s="111">
        <v>1535.08</v>
      </c>
      <c r="B42" s="6" t="s">
        <v>36</v>
      </c>
      <c r="C42" s="4" t="s">
        <v>12</v>
      </c>
      <c r="D42" s="84">
        <v>1666.84</v>
      </c>
      <c r="E42" s="27" t="s">
        <v>87</v>
      </c>
      <c r="F42" s="14" t="s">
        <v>56</v>
      </c>
      <c r="G42" s="6">
        <v>2</v>
      </c>
    </row>
    <row r="43" spans="1:7" ht="17.45" customHeight="1" thickBot="1" x14ac:dyDescent="0.3">
      <c r="A43" s="111">
        <v>1535.08</v>
      </c>
      <c r="B43" s="6" t="s">
        <v>36</v>
      </c>
      <c r="C43" s="4" t="s">
        <v>12</v>
      </c>
      <c r="D43" s="84">
        <v>1666.84</v>
      </c>
      <c r="E43" s="27" t="s">
        <v>88</v>
      </c>
      <c r="F43" s="5" t="s">
        <v>38</v>
      </c>
      <c r="G43" s="6">
        <v>1</v>
      </c>
    </row>
    <row r="44" spans="1:7" ht="17.45" customHeight="1" thickBot="1" x14ac:dyDescent="0.3">
      <c r="A44" s="111">
        <v>1535.08</v>
      </c>
      <c r="B44" s="6" t="s">
        <v>36</v>
      </c>
      <c r="C44" s="4" t="s">
        <v>12</v>
      </c>
      <c r="D44" s="84">
        <v>1666.84</v>
      </c>
      <c r="E44" s="27" t="s">
        <v>89</v>
      </c>
      <c r="F44" s="5" t="s">
        <v>39</v>
      </c>
      <c r="G44" s="6">
        <v>1</v>
      </c>
    </row>
    <row r="45" spans="1:7" ht="17.45" customHeight="1" thickBot="1" x14ac:dyDescent="0.3">
      <c r="A45" s="111">
        <v>1535.08</v>
      </c>
      <c r="B45" s="6" t="s">
        <v>36</v>
      </c>
      <c r="C45" s="4" t="s">
        <v>12</v>
      </c>
      <c r="D45" s="84">
        <v>1666.84</v>
      </c>
      <c r="E45" s="27" t="s">
        <v>90</v>
      </c>
      <c r="F45" s="5" t="s">
        <v>40</v>
      </c>
      <c r="G45" s="6">
        <v>1</v>
      </c>
    </row>
    <row r="46" spans="1:7" ht="17.45" customHeight="1" thickBot="1" x14ac:dyDescent="0.3">
      <c r="A46" s="111">
        <v>1535.08</v>
      </c>
      <c r="B46" s="6" t="s">
        <v>36</v>
      </c>
      <c r="C46" s="4" t="s">
        <v>12</v>
      </c>
      <c r="D46" s="84">
        <v>1666.84</v>
      </c>
      <c r="E46" s="27" t="s">
        <v>124</v>
      </c>
      <c r="F46" s="5" t="s">
        <v>125</v>
      </c>
      <c r="G46" s="6">
        <v>1</v>
      </c>
    </row>
    <row r="47" spans="1:7" ht="17.45" customHeight="1" thickBot="1" x14ac:dyDescent="0.3">
      <c r="A47" s="111">
        <v>1535.08</v>
      </c>
      <c r="B47" s="6" t="s">
        <v>36</v>
      </c>
      <c r="C47" s="4" t="s">
        <v>12</v>
      </c>
      <c r="D47" s="84">
        <v>1666.84</v>
      </c>
      <c r="E47" s="27" t="s">
        <v>91</v>
      </c>
      <c r="F47" s="5" t="s">
        <v>41</v>
      </c>
      <c r="G47" s="6">
        <v>1</v>
      </c>
    </row>
    <row r="48" spans="1:7" ht="17.45" customHeight="1" thickBot="1" x14ac:dyDescent="0.3">
      <c r="A48" s="111">
        <v>1535.08</v>
      </c>
      <c r="B48" s="6" t="s">
        <v>36</v>
      </c>
      <c r="C48" s="4" t="s">
        <v>12</v>
      </c>
      <c r="D48" s="84">
        <v>1666.84</v>
      </c>
      <c r="E48" s="27" t="s">
        <v>92</v>
      </c>
      <c r="F48" s="5" t="s">
        <v>42</v>
      </c>
      <c r="G48" s="6">
        <v>1</v>
      </c>
    </row>
    <row r="49" spans="1:7" ht="17.45" customHeight="1" thickBot="1" x14ac:dyDescent="0.3">
      <c r="A49" s="111">
        <v>1106.51</v>
      </c>
      <c r="B49" s="6" t="s">
        <v>43</v>
      </c>
      <c r="C49" s="4" t="s">
        <v>12</v>
      </c>
      <c r="D49" s="84">
        <v>1201.48</v>
      </c>
      <c r="E49" s="27" t="s">
        <v>93</v>
      </c>
      <c r="F49" s="5" t="s">
        <v>44</v>
      </c>
      <c r="G49" s="6">
        <v>1</v>
      </c>
    </row>
    <row r="50" spans="1:7" ht="17.45" customHeight="1" thickBot="1" x14ac:dyDescent="0.3">
      <c r="A50" s="111">
        <v>1106.51</v>
      </c>
      <c r="B50" s="6" t="s">
        <v>43</v>
      </c>
      <c r="C50" s="4" t="s">
        <v>12</v>
      </c>
      <c r="D50" s="84">
        <v>1201.48</v>
      </c>
      <c r="E50" s="27" t="s">
        <v>94</v>
      </c>
      <c r="F50" s="5" t="s">
        <v>45</v>
      </c>
      <c r="G50" s="6">
        <v>4</v>
      </c>
    </row>
    <row r="51" spans="1:7" ht="17.45" customHeight="1" thickBot="1" x14ac:dyDescent="0.3">
      <c r="A51" s="111">
        <v>1106.51</v>
      </c>
      <c r="B51" s="6" t="s">
        <v>43</v>
      </c>
      <c r="C51" s="4" t="s">
        <v>12</v>
      </c>
      <c r="D51" s="84">
        <v>1201.48</v>
      </c>
      <c r="E51" s="27" t="s">
        <v>95</v>
      </c>
      <c r="F51" s="5" t="s">
        <v>46</v>
      </c>
      <c r="G51" s="6">
        <v>1</v>
      </c>
    </row>
    <row r="52" spans="1:7" ht="17.45" customHeight="1" thickBot="1" x14ac:dyDescent="0.3">
      <c r="A52" s="111">
        <v>1106.51</v>
      </c>
      <c r="B52" s="6" t="s">
        <v>43</v>
      </c>
      <c r="C52" s="4" t="s">
        <v>12</v>
      </c>
      <c r="D52" s="84">
        <v>1201.48</v>
      </c>
      <c r="E52" s="27" t="s">
        <v>96</v>
      </c>
      <c r="F52" s="5" t="s">
        <v>47</v>
      </c>
      <c r="G52" s="6">
        <v>1</v>
      </c>
    </row>
    <row r="53" spans="1:7" ht="17.45" customHeight="1" thickBot="1" x14ac:dyDescent="0.3">
      <c r="A53" s="111">
        <v>990.66</v>
      </c>
      <c r="B53" s="6" t="s">
        <v>48</v>
      </c>
      <c r="C53" s="4" t="s">
        <v>12</v>
      </c>
      <c r="D53" s="84">
        <v>1075.69</v>
      </c>
      <c r="E53" s="27" t="s">
        <v>97</v>
      </c>
      <c r="F53" s="5" t="s">
        <v>49</v>
      </c>
      <c r="G53" s="6">
        <v>2</v>
      </c>
    </row>
    <row r="54" spans="1:7" ht="17.45" customHeight="1" thickBot="1" x14ac:dyDescent="0.3">
      <c r="A54" s="111">
        <v>990.66</v>
      </c>
      <c r="B54" s="6" t="s">
        <v>48</v>
      </c>
      <c r="C54" s="4" t="s">
        <v>12</v>
      </c>
      <c r="D54" s="84">
        <v>1075.69</v>
      </c>
      <c r="E54" s="27" t="s">
        <v>98</v>
      </c>
      <c r="F54" s="5" t="s">
        <v>50</v>
      </c>
      <c r="G54" s="6">
        <v>2</v>
      </c>
    </row>
    <row r="55" spans="1:7" ht="17.45" customHeight="1" thickBot="1" x14ac:dyDescent="0.3">
      <c r="A55" s="111">
        <v>990.66</v>
      </c>
      <c r="B55" s="6" t="s">
        <v>48</v>
      </c>
      <c r="C55" s="4" t="s">
        <v>12</v>
      </c>
      <c r="D55" s="84">
        <v>1075.69</v>
      </c>
      <c r="E55" s="27" t="s">
        <v>99</v>
      </c>
      <c r="F55" s="5" t="s">
        <v>51</v>
      </c>
      <c r="G55" s="6">
        <v>3</v>
      </c>
    </row>
    <row r="56" spans="1:7" ht="17.45" customHeight="1" thickBot="1" x14ac:dyDescent="0.3">
      <c r="A56" s="111">
        <v>900.27</v>
      </c>
      <c r="B56" s="16" t="s">
        <v>52</v>
      </c>
      <c r="C56" s="99" t="s">
        <v>12</v>
      </c>
      <c r="D56" s="84">
        <v>977.55</v>
      </c>
      <c r="E56" s="26" t="s">
        <v>100</v>
      </c>
      <c r="F56" s="19" t="s">
        <v>53</v>
      </c>
      <c r="G56" s="6">
        <v>8</v>
      </c>
    </row>
    <row r="57" spans="1:7" ht="8.25" customHeight="1" thickBot="1" x14ac:dyDescent="0.3">
      <c r="A57" s="338">
        <f>'12'!D59</f>
        <v>0</v>
      </c>
      <c r="B57" s="339"/>
      <c r="C57" s="339"/>
      <c r="D57" s="339"/>
      <c r="E57" s="339"/>
      <c r="F57" s="339"/>
      <c r="G57" s="6"/>
    </row>
    <row r="58" spans="1:7" ht="19.5" thickBot="1" x14ac:dyDescent="0.35">
      <c r="A58" s="340"/>
      <c r="B58" s="341"/>
      <c r="C58" s="341"/>
      <c r="D58" s="341"/>
      <c r="E58" s="341"/>
      <c r="F58" s="341"/>
      <c r="G58" s="60">
        <f>SUM(G11:G56)</f>
        <v>62</v>
      </c>
    </row>
    <row r="59" spans="1:7" ht="19.5" thickBot="1" x14ac:dyDescent="0.35">
      <c r="A59" s="112">
        <f>'12'!D61</f>
        <v>0</v>
      </c>
      <c r="B59" s="346" t="s">
        <v>160</v>
      </c>
      <c r="C59" s="347"/>
      <c r="D59" s="84">
        <f t="shared" ref="D59:D60" si="0">A59*(6.23%)+A59</f>
        <v>0</v>
      </c>
      <c r="E59" s="65"/>
      <c r="F59" s="66"/>
    </row>
    <row r="60" spans="1:7" ht="16.5" thickBot="1" x14ac:dyDescent="0.3">
      <c r="A60" s="111">
        <f>'12'!D62</f>
        <v>0</v>
      </c>
      <c r="B60"/>
      <c r="D60" s="84">
        <f t="shared" si="0"/>
        <v>0</v>
      </c>
      <c r="E60" s="39" t="s">
        <v>118</v>
      </c>
      <c r="F60" s="39" t="s">
        <v>120</v>
      </c>
    </row>
    <row r="61" spans="1:7" ht="16.5" thickBot="1" x14ac:dyDescent="0.3">
      <c r="A61" s="111">
        <v>788</v>
      </c>
      <c r="B61"/>
      <c r="D61" s="101">
        <v>939.1</v>
      </c>
      <c r="E61" s="71" t="s">
        <v>117</v>
      </c>
      <c r="F61" s="44" t="s">
        <v>127</v>
      </c>
      <c r="G61" s="45">
        <v>1</v>
      </c>
    </row>
    <row r="62" spans="1:7" ht="16.5" thickBot="1" x14ac:dyDescent="0.3">
      <c r="A62" s="111">
        <v>945.38</v>
      </c>
      <c r="B62" s="41"/>
      <c r="D62" s="101">
        <v>1196.8900000000001</v>
      </c>
      <c r="E62" s="67" t="s">
        <v>115</v>
      </c>
      <c r="F62" s="34" t="s">
        <v>128</v>
      </c>
      <c r="G62" s="32">
        <v>1</v>
      </c>
    </row>
    <row r="63" spans="1:7" ht="20.25" customHeight="1" thickBot="1" x14ac:dyDescent="0.3">
      <c r="A63" s="108">
        <v>1023.52</v>
      </c>
      <c r="B63" s="41">
        <v>0</v>
      </c>
      <c r="D63" s="101">
        <v>1296.18</v>
      </c>
      <c r="E63" s="68" t="s">
        <v>116</v>
      </c>
      <c r="F63" s="48" t="s">
        <v>113</v>
      </c>
      <c r="G63" s="49">
        <v>1</v>
      </c>
    </row>
    <row r="64" spans="1:7" ht="9" customHeight="1" thickBot="1" x14ac:dyDescent="0.3">
      <c r="B64"/>
    </row>
    <row r="65" spans="1:7" ht="19.5" thickBot="1" x14ac:dyDescent="0.35">
      <c r="B65"/>
      <c r="G65" s="60">
        <f>G58+G61+G62+G63</f>
        <v>65</v>
      </c>
    </row>
    <row r="66" spans="1:7" ht="19.5" thickBot="1" x14ac:dyDescent="0.35">
      <c r="A66" s="335" t="s">
        <v>163</v>
      </c>
      <c r="B66" s="336"/>
      <c r="C66" s="336"/>
      <c r="D66" s="336"/>
      <c r="E66" s="336"/>
      <c r="F66" s="337"/>
    </row>
    <row r="67" spans="1:7" ht="18.75" x14ac:dyDescent="0.3">
      <c r="B67" s="102"/>
      <c r="C67" s="102"/>
      <c r="D67" s="102"/>
      <c r="E67" s="102"/>
      <c r="F67" s="102"/>
      <c r="G67" s="102"/>
    </row>
  </sheetData>
  <mergeCells count="12">
    <mergeCell ref="A66:F66"/>
    <mergeCell ref="A57:F58"/>
    <mergeCell ref="A1:G1"/>
    <mergeCell ref="A2:G2"/>
    <mergeCell ref="A3:G3"/>
    <mergeCell ref="A5:G5"/>
    <mergeCell ref="B7:E7"/>
    <mergeCell ref="B8:B10"/>
    <mergeCell ref="E8:E10"/>
    <mergeCell ref="F8:F10"/>
    <mergeCell ref="G8:G10"/>
    <mergeCell ref="B59:C59"/>
  </mergeCells>
  <pageMargins left="0.511811024" right="0.511811024" top="0.43" bottom="0.22" header="0.31496062000000002" footer="0.16"/>
  <pageSetup paperSize="9" scale="7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C37" workbookViewId="0">
      <selection sqref="A1:G71"/>
    </sheetView>
  </sheetViews>
  <sheetFormatPr defaultRowHeight="15" x14ac:dyDescent="0.25"/>
  <cols>
    <col min="1" max="1" width="17.5703125" customWidth="1"/>
    <col min="2" max="2" width="14.28515625" customWidth="1"/>
    <col min="3" max="3" width="16.28515625" customWidth="1"/>
    <col min="4" max="4" width="13.7109375" customWidth="1"/>
    <col min="5" max="5" width="13.85546875" customWidth="1"/>
    <col min="6" max="6" width="59.28515625" customWidth="1"/>
    <col min="7" max="7" width="14.140625" customWidth="1"/>
  </cols>
  <sheetData>
    <row r="1" spans="1:7" ht="25.5" x14ac:dyDescent="0.25">
      <c r="A1" s="342" t="s">
        <v>133</v>
      </c>
      <c r="B1" s="342"/>
      <c r="C1" s="342"/>
      <c r="D1" s="342"/>
      <c r="E1" s="342"/>
      <c r="F1" s="342"/>
      <c r="G1" s="342"/>
    </row>
    <row r="2" spans="1:7" x14ac:dyDescent="0.25">
      <c r="A2" s="331" t="s">
        <v>134</v>
      </c>
      <c r="B2" s="331"/>
      <c r="C2" s="331"/>
      <c r="D2" s="331"/>
      <c r="E2" s="331"/>
      <c r="F2" s="331"/>
      <c r="G2" s="331"/>
    </row>
    <row r="3" spans="1:7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7" ht="19.5" thickBot="1" x14ac:dyDescent="0.3">
      <c r="A4" s="106"/>
      <c r="B4" s="75"/>
      <c r="C4" s="75"/>
      <c r="D4" s="75"/>
      <c r="E4" s="75"/>
      <c r="F4" s="75"/>
      <c r="G4" s="75"/>
    </row>
    <row r="5" spans="1:7" ht="21.75" thickBot="1" x14ac:dyDescent="0.4">
      <c r="A5" s="343" t="s">
        <v>172</v>
      </c>
      <c r="B5" s="344"/>
      <c r="C5" s="344"/>
      <c r="D5" s="344"/>
      <c r="E5" s="344"/>
      <c r="F5" s="344"/>
      <c r="G5" s="345"/>
    </row>
    <row r="6" spans="1:7" ht="15.75" thickBot="1" x14ac:dyDescent="0.3">
      <c r="A6" s="107"/>
      <c r="B6" s="12"/>
    </row>
    <row r="7" spans="1:7" ht="19.5" thickBot="1" x14ac:dyDescent="0.3">
      <c r="A7" s="108"/>
      <c r="B7" s="326" t="s">
        <v>101</v>
      </c>
      <c r="C7" s="327"/>
      <c r="D7" s="327"/>
      <c r="E7" s="328"/>
      <c r="F7" s="11"/>
      <c r="G7" s="11"/>
    </row>
    <row r="8" spans="1:7" ht="15.75" thickBot="1" x14ac:dyDescent="0.3">
      <c r="A8" s="108"/>
      <c r="B8" s="322" t="s">
        <v>0</v>
      </c>
      <c r="C8" s="10" t="s">
        <v>1</v>
      </c>
      <c r="D8" s="3" t="s">
        <v>4</v>
      </c>
      <c r="E8" s="322" t="s">
        <v>54</v>
      </c>
      <c r="F8" s="324" t="s">
        <v>6</v>
      </c>
      <c r="G8" s="324" t="s">
        <v>7</v>
      </c>
    </row>
    <row r="9" spans="1:7" x14ac:dyDescent="0.25">
      <c r="A9" s="109" t="s">
        <v>59</v>
      </c>
      <c r="B9" s="323"/>
      <c r="C9" s="1" t="s">
        <v>2</v>
      </c>
      <c r="D9" s="2"/>
      <c r="E9" s="323"/>
      <c r="F9" s="325"/>
      <c r="G9" s="325"/>
    </row>
    <row r="10" spans="1:7" ht="15.75" thickBot="1" x14ac:dyDescent="0.3">
      <c r="A10" s="110" t="s">
        <v>55</v>
      </c>
      <c r="B10" s="323"/>
      <c r="C10" s="1" t="s">
        <v>3</v>
      </c>
      <c r="D10" s="2" t="s">
        <v>5</v>
      </c>
      <c r="E10" s="323"/>
      <c r="F10" s="325"/>
      <c r="G10" s="325"/>
    </row>
    <row r="11" spans="1:7" ht="21" customHeight="1" thickBot="1" x14ac:dyDescent="0.3">
      <c r="A11" s="111">
        <v>5776.45</v>
      </c>
      <c r="B11" s="16" t="s">
        <v>8</v>
      </c>
      <c r="C11" s="17" t="s">
        <v>9</v>
      </c>
      <c r="D11" s="84">
        <v>6403.37</v>
      </c>
      <c r="E11" s="26" t="s">
        <v>62</v>
      </c>
      <c r="F11" s="19" t="s">
        <v>10</v>
      </c>
      <c r="G11" s="16">
        <v>1</v>
      </c>
    </row>
    <row r="12" spans="1:7" ht="18.75" customHeight="1" thickBot="1" x14ac:dyDescent="0.3">
      <c r="A12" s="111">
        <v>4207.3100000000004</v>
      </c>
      <c r="B12" s="6" t="s">
        <v>11</v>
      </c>
      <c r="C12" s="4" t="s">
        <v>12</v>
      </c>
      <c r="D12" s="84">
        <v>4663.93</v>
      </c>
      <c r="E12" s="27" t="s">
        <v>63</v>
      </c>
      <c r="F12" s="5" t="s">
        <v>13</v>
      </c>
      <c r="G12" s="6">
        <v>1</v>
      </c>
    </row>
    <row r="13" spans="1:7" ht="21" customHeight="1" thickBot="1" x14ac:dyDescent="0.3">
      <c r="A13" s="111">
        <v>4207.3100000000004</v>
      </c>
      <c r="B13" s="6" t="s">
        <v>11</v>
      </c>
      <c r="C13" s="4" t="s">
        <v>12</v>
      </c>
      <c r="D13" s="84">
        <v>4663.93</v>
      </c>
      <c r="E13" s="27" t="s">
        <v>64</v>
      </c>
      <c r="F13" s="5" t="s">
        <v>14</v>
      </c>
      <c r="G13" s="6">
        <v>1</v>
      </c>
    </row>
    <row r="14" spans="1:7" ht="22.5" customHeight="1" thickBot="1" x14ac:dyDescent="0.3">
      <c r="A14" s="111">
        <v>4207.3100000000004</v>
      </c>
      <c r="B14" s="6" t="s">
        <v>11</v>
      </c>
      <c r="C14" s="4" t="s">
        <v>12</v>
      </c>
      <c r="D14" s="84">
        <v>4663.93</v>
      </c>
      <c r="E14" s="27" t="s">
        <v>65</v>
      </c>
      <c r="F14" s="5" t="s">
        <v>15</v>
      </c>
      <c r="G14" s="6">
        <v>1</v>
      </c>
    </row>
    <row r="15" spans="1:7" ht="23.25" customHeight="1" thickBot="1" x14ac:dyDescent="0.3">
      <c r="A15" s="111">
        <v>4207.3100000000004</v>
      </c>
      <c r="B15" s="6" t="s">
        <v>11</v>
      </c>
      <c r="C15" s="4" t="s">
        <v>12</v>
      </c>
      <c r="D15" s="84">
        <v>4663.93</v>
      </c>
      <c r="E15" s="27" t="s">
        <v>66</v>
      </c>
      <c r="F15" s="5" t="s">
        <v>16</v>
      </c>
      <c r="G15" s="6">
        <v>1</v>
      </c>
    </row>
    <row r="16" spans="1:7" ht="21.75" customHeight="1" thickBot="1" x14ac:dyDescent="0.3">
      <c r="A16" s="111">
        <v>4207.3100000000004</v>
      </c>
      <c r="B16" s="6" t="s">
        <v>11</v>
      </c>
      <c r="C16" s="4" t="s">
        <v>12</v>
      </c>
      <c r="D16" s="84">
        <v>4663.93</v>
      </c>
      <c r="E16" s="27" t="s">
        <v>67</v>
      </c>
      <c r="F16" s="5" t="s">
        <v>17</v>
      </c>
      <c r="G16" s="6">
        <v>1</v>
      </c>
    </row>
    <row r="17" spans="1:7" ht="18" customHeight="1" thickBot="1" x14ac:dyDescent="0.3">
      <c r="A17" s="111">
        <v>4207.3100000000004</v>
      </c>
      <c r="B17" s="6" t="s">
        <v>11</v>
      </c>
      <c r="C17" s="4" t="s">
        <v>12</v>
      </c>
      <c r="D17" s="84">
        <v>4663.93</v>
      </c>
      <c r="E17" s="27" t="s">
        <v>68</v>
      </c>
      <c r="F17" s="5" t="s">
        <v>18</v>
      </c>
      <c r="G17" s="6">
        <v>1</v>
      </c>
    </row>
    <row r="18" spans="1:7" ht="19.5" customHeight="1" thickBot="1" x14ac:dyDescent="0.3">
      <c r="A18" s="111">
        <v>4207.3100000000004</v>
      </c>
      <c r="B18" s="6" t="s">
        <v>11</v>
      </c>
      <c r="C18" s="4" t="s">
        <v>12</v>
      </c>
      <c r="D18" s="84">
        <v>4663.93</v>
      </c>
      <c r="E18" s="27" t="s">
        <v>69</v>
      </c>
      <c r="F18" s="5" t="s">
        <v>19</v>
      </c>
      <c r="G18" s="6">
        <v>1</v>
      </c>
    </row>
    <row r="19" spans="1:7" ht="18.75" customHeight="1" thickBot="1" x14ac:dyDescent="0.3">
      <c r="A19" s="111">
        <v>4207.3100000000004</v>
      </c>
      <c r="B19" s="6" t="s">
        <v>11</v>
      </c>
      <c r="C19" s="4" t="s">
        <v>12</v>
      </c>
      <c r="D19" s="84">
        <v>4663.93</v>
      </c>
      <c r="E19" s="27" t="s">
        <v>70</v>
      </c>
      <c r="F19" s="5" t="s">
        <v>20</v>
      </c>
      <c r="G19" s="6">
        <v>1</v>
      </c>
    </row>
    <row r="20" spans="1:7" ht="17.25" customHeight="1" thickBot="1" x14ac:dyDescent="0.3">
      <c r="A20" s="111">
        <v>4207.3100000000004</v>
      </c>
      <c r="B20" s="6" t="s">
        <v>11</v>
      </c>
      <c r="C20" s="4" t="s">
        <v>12</v>
      </c>
      <c r="D20" s="84">
        <v>4663.93</v>
      </c>
      <c r="E20" s="27" t="s">
        <v>71</v>
      </c>
      <c r="F20" s="5" t="s">
        <v>21</v>
      </c>
      <c r="G20" s="6">
        <v>1</v>
      </c>
    </row>
    <row r="21" spans="1:7" ht="18" customHeight="1" thickBot="1" x14ac:dyDescent="0.3">
      <c r="A21" s="111">
        <v>4207.3100000000004</v>
      </c>
      <c r="B21" s="6" t="s">
        <v>11</v>
      </c>
      <c r="C21" s="4" t="s">
        <v>12</v>
      </c>
      <c r="D21" s="84">
        <v>4663.93</v>
      </c>
      <c r="E21" s="27" t="s">
        <v>72</v>
      </c>
      <c r="F21" s="5" t="s">
        <v>22</v>
      </c>
      <c r="G21" s="6">
        <v>1</v>
      </c>
    </row>
    <row r="22" spans="1:7" ht="18.75" customHeight="1" thickBot="1" x14ac:dyDescent="0.3">
      <c r="A22" s="111">
        <v>4207.3100000000004</v>
      </c>
      <c r="B22" s="6" t="s">
        <v>11</v>
      </c>
      <c r="C22" s="4" t="s">
        <v>12</v>
      </c>
      <c r="D22" s="84">
        <v>4663.93</v>
      </c>
      <c r="E22" s="27" t="s">
        <v>61</v>
      </c>
      <c r="F22" s="5" t="s">
        <v>60</v>
      </c>
      <c r="G22" s="6">
        <v>1</v>
      </c>
    </row>
    <row r="23" spans="1:7" ht="18" customHeight="1" thickBot="1" x14ac:dyDescent="0.3">
      <c r="A23" s="111"/>
      <c r="B23" s="6" t="s">
        <v>11</v>
      </c>
      <c r="C23" s="4" t="s">
        <v>12</v>
      </c>
      <c r="D23" s="84">
        <v>3671.42</v>
      </c>
      <c r="E23" s="27" t="s">
        <v>164</v>
      </c>
      <c r="F23" s="5" t="s">
        <v>165</v>
      </c>
      <c r="G23" s="6">
        <v>1</v>
      </c>
    </row>
    <row r="24" spans="1:7" ht="20.25" customHeight="1" thickBot="1" x14ac:dyDescent="0.3">
      <c r="A24" s="111">
        <v>2988.13</v>
      </c>
      <c r="B24" s="6" t="s">
        <v>11</v>
      </c>
      <c r="C24" s="4" t="s">
        <v>12</v>
      </c>
      <c r="D24" s="84">
        <v>3244.62</v>
      </c>
      <c r="E24" s="27" t="s">
        <v>157</v>
      </c>
      <c r="F24" s="5" t="s">
        <v>158</v>
      </c>
      <c r="G24" s="6">
        <v>1</v>
      </c>
    </row>
    <row r="25" spans="1:7" ht="18.75" customHeight="1" thickBot="1" x14ac:dyDescent="0.3">
      <c r="A25" s="111">
        <v>2310.58</v>
      </c>
      <c r="B25" s="6" t="s">
        <v>23</v>
      </c>
      <c r="C25" s="4" t="s">
        <v>12</v>
      </c>
      <c r="D25" s="84">
        <v>2561.35</v>
      </c>
      <c r="E25" s="27" t="s">
        <v>73</v>
      </c>
      <c r="F25" s="5" t="s">
        <v>24</v>
      </c>
      <c r="G25" s="6">
        <v>2</v>
      </c>
    </row>
    <row r="26" spans="1:7" ht="18" customHeight="1" thickBot="1" x14ac:dyDescent="0.3">
      <c r="A26" s="111"/>
      <c r="B26" s="6" t="s">
        <v>23</v>
      </c>
      <c r="C26" s="4" t="s">
        <v>12</v>
      </c>
      <c r="D26" s="84">
        <v>2288.27</v>
      </c>
      <c r="E26" s="27" t="s">
        <v>167</v>
      </c>
      <c r="F26" s="5" t="s">
        <v>166</v>
      </c>
      <c r="G26" s="6">
        <v>1</v>
      </c>
    </row>
    <row r="27" spans="1:7" ht="18" customHeight="1" thickBot="1" x14ac:dyDescent="0.3">
      <c r="A27" s="111">
        <v>2064.23</v>
      </c>
      <c r="B27" s="6" t="s">
        <v>23</v>
      </c>
      <c r="C27" s="4" t="s">
        <v>12</v>
      </c>
      <c r="D27" s="84">
        <v>2288.27</v>
      </c>
      <c r="E27" s="27" t="s">
        <v>74</v>
      </c>
      <c r="F27" s="5" t="s">
        <v>25</v>
      </c>
      <c r="G27" s="6">
        <v>1</v>
      </c>
    </row>
    <row r="28" spans="1:7" ht="18" customHeight="1" thickBot="1" x14ac:dyDescent="0.3">
      <c r="A28" s="111">
        <v>2064.23</v>
      </c>
      <c r="B28" s="6" t="s">
        <v>23</v>
      </c>
      <c r="C28" s="4" t="s">
        <v>12</v>
      </c>
      <c r="D28" s="84">
        <v>2288.27</v>
      </c>
      <c r="E28" s="27" t="s">
        <v>75</v>
      </c>
      <c r="F28" s="5" t="s">
        <v>26</v>
      </c>
      <c r="G28" s="6">
        <v>1</v>
      </c>
    </row>
    <row r="29" spans="1:7" ht="16.5" customHeight="1" thickBot="1" x14ac:dyDescent="0.3">
      <c r="A29" s="111">
        <v>2064.23</v>
      </c>
      <c r="B29" s="6" t="s">
        <v>23</v>
      </c>
      <c r="C29" s="4" t="s">
        <v>12</v>
      </c>
      <c r="D29" s="84">
        <v>2288.27</v>
      </c>
      <c r="E29" s="27" t="s">
        <v>76</v>
      </c>
      <c r="F29" s="5" t="s">
        <v>27</v>
      </c>
      <c r="G29" s="6">
        <v>1</v>
      </c>
    </row>
    <row r="30" spans="1:7" ht="14.25" customHeight="1" thickBot="1" x14ac:dyDescent="0.3">
      <c r="A30" s="111">
        <v>2064.23</v>
      </c>
      <c r="B30" s="6" t="s">
        <v>23</v>
      </c>
      <c r="C30" s="4" t="s">
        <v>12</v>
      </c>
      <c r="D30" s="84">
        <v>2288.27</v>
      </c>
      <c r="E30" s="27" t="s">
        <v>77</v>
      </c>
      <c r="F30" s="5" t="s">
        <v>28</v>
      </c>
      <c r="G30" s="6">
        <v>1</v>
      </c>
    </row>
    <row r="31" spans="1:7" ht="15.75" customHeight="1" thickBot="1" x14ac:dyDescent="0.3">
      <c r="A31" s="111">
        <v>2064.23</v>
      </c>
      <c r="B31" s="6" t="s">
        <v>23</v>
      </c>
      <c r="C31" s="4" t="s">
        <v>12</v>
      </c>
      <c r="D31" s="84">
        <v>2288.27</v>
      </c>
      <c r="E31" s="27" t="s">
        <v>78</v>
      </c>
      <c r="F31" s="5" t="s">
        <v>29</v>
      </c>
      <c r="G31" s="6">
        <v>1</v>
      </c>
    </row>
    <row r="32" spans="1:7" ht="15" customHeight="1" thickBot="1" x14ac:dyDescent="0.3">
      <c r="A32" s="111">
        <v>2064.23</v>
      </c>
      <c r="B32" s="6" t="s">
        <v>23</v>
      </c>
      <c r="C32" s="4" t="s">
        <v>12</v>
      </c>
      <c r="D32" s="84">
        <v>2288.27</v>
      </c>
      <c r="E32" s="27" t="s">
        <v>79</v>
      </c>
      <c r="F32" s="5" t="s">
        <v>30</v>
      </c>
      <c r="G32" s="6">
        <v>1</v>
      </c>
    </row>
    <row r="33" spans="1:7" ht="16.5" thickBot="1" x14ac:dyDescent="0.3">
      <c r="A33" s="111">
        <v>2064.23</v>
      </c>
      <c r="B33" s="6" t="s">
        <v>23</v>
      </c>
      <c r="C33" s="4" t="s">
        <v>12</v>
      </c>
      <c r="D33" s="84">
        <v>2288.27</v>
      </c>
      <c r="E33" s="27" t="s">
        <v>80</v>
      </c>
      <c r="F33" s="5" t="s">
        <v>31</v>
      </c>
      <c r="G33" s="6">
        <v>1</v>
      </c>
    </row>
    <row r="34" spans="1:7" ht="16.5" thickBot="1" x14ac:dyDescent="0.3">
      <c r="A34" s="111">
        <v>2064.23</v>
      </c>
      <c r="B34" s="6" t="s">
        <v>23</v>
      </c>
      <c r="C34" s="4" t="s">
        <v>12</v>
      </c>
      <c r="D34" s="84">
        <v>2288.27</v>
      </c>
      <c r="E34" s="27" t="s">
        <v>81</v>
      </c>
      <c r="F34" s="5" t="s">
        <v>32</v>
      </c>
      <c r="G34" s="6">
        <v>1</v>
      </c>
    </row>
    <row r="35" spans="1:7" ht="16.5" thickBot="1" x14ac:dyDescent="0.3">
      <c r="A35" s="111">
        <v>2064.23</v>
      </c>
      <c r="B35" s="6" t="s">
        <v>23</v>
      </c>
      <c r="C35" s="4" t="s">
        <v>12</v>
      </c>
      <c r="D35" s="84">
        <v>2288.27</v>
      </c>
      <c r="E35" s="27" t="s">
        <v>82</v>
      </c>
      <c r="F35" s="5" t="s">
        <v>33</v>
      </c>
      <c r="G35" s="6">
        <v>1</v>
      </c>
    </row>
    <row r="36" spans="1:7" ht="16.5" thickBot="1" x14ac:dyDescent="0.3">
      <c r="A36" s="111">
        <v>2064.23</v>
      </c>
      <c r="B36" s="6" t="s">
        <v>23</v>
      </c>
      <c r="C36" s="4" t="s">
        <v>12</v>
      </c>
      <c r="D36" s="84">
        <v>2288.27</v>
      </c>
      <c r="E36" s="27" t="s">
        <v>83</v>
      </c>
      <c r="F36" s="5" t="s">
        <v>34</v>
      </c>
      <c r="G36" s="6">
        <v>1</v>
      </c>
    </row>
    <row r="37" spans="1:7" ht="16.5" thickBot="1" x14ac:dyDescent="0.3">
      <c r="A37" s="111">
        <v>2064.23</v>
      </c>
      <c r="B37" s="6" t="s">
        <v>23</v>
      </c>
      <c r="C37" s="4" t="s">
        <v>12</v>
      </c>
      <c r="D37" s="84">
        <v>2288.27</v>
      </c>
      <c r="E37" s="27" t="s">
        <v>136</v>
      </c>
      <c r="F37" s="5" t="s">
        <v>137</v>
      </c>
      <c r="G37" s="6">
        <v>1</v>
      </c>
    </row>
    <row r="38" spans="1:7" ht="16.5" thickBot="1" x14ac:dyDescent="0.3">
      <c r="A38" s="111">
        <v>2064.23</v>
      </c>
      <c r="B38" s="6" t="s">
        <v>23</v>
      </c>
      <c r="C38" s="4" t="s">
        <v>12</v>
      </c>
      <c r="D38" s="84">
        <v>2288.27</v>
      </c>
      <c r="E38" s="27" t="s">
        <v>84</v>
      </c>
      <c r="F38" s="5" t="s">
        <v>57</v>
      </c>
      <c r="G38" s="6">
        <v>1</v>
      </c>
    </row>
    <row r="39" spans="1:7" ht="16.5" thickBot="1" x14ac:dyDescent="0.3">
      <c r="A39" s="111">
        <v>2064.23</v>
      </c>
      <c r="B39" s="6" t="s">
        <v>23</v>
      </c>
      <c r="C39" s="4" t="s">
        <v>12</v>
      </c>
      <c r="D39" s="84">
        <v>2288.27</v>
      </c>
      <c r="E39" s="27" t="s">
        <v>85</v>
      </c>
      <c r="F39" s="104" t="s">
        <v>35</v>
      </c>
      <c r="G39" s="6">
        <v>1</v>
      </c>
    </row>
    <row r="40" spans="1:7" ht="16.5" thickBot="1" x14ac:dyDescent="0.3">
      <c r="A40" s="111">
        <v>2064.23</v>
      </c>
      <c r="B40" s="6" t="s">
        <v>23</v>
      </c>
      <c r="C40" s="4" t="s">
        <v>12</v>
      </c>
      <c r="D40" s="84">
        <v>2288.27</v>
      </c>
      <c r="E40" s="103" t="s">
        <v>161</v>
      </c>
      <c r="F40" s="105" t="s">
        <v>162</v>
      </c>
      <c r="G40" s="6">
        <v>1</v>
      </c>
    </row>
    <row r="41" spans="1:7" ht="16.5" thickBot="1" x14ac:dyDescent="0.3">
      <c r="A41" s="111">
        <v>1535.08</v>
      </c>
      <c r="B41" s="6" t="s">
        <v>36</v>
      </c>
      <c r="C41" s="4" t="s">
        <v>12</v>
      </c>
      <c r="D41" s="84">
        <v>1701.68</v>
      </c>
      <c r="E41" s="27" t="s">
        <v>86</v>
      </c>
      <c r="F41" s="5" t="s">
        <v>37</v>
      </c>
      <c r="G41" s="6">
        <v>1</v>
      </c>
    </row>
    <row r="42" spans="1:7" ht="16.5" thickBot="1" x14ac:dyDescent="0.3">
      <c r="A42" s="111">
        <v>1535.08</v>
      </c>
      <c r="B42" s="6" t="s">
        <v>36</v>
      </c>
      <c r="C42" s="4" t="s">
        <v>12</v>
      </c>
      <c r="D42" s="84">
        <v>1701.68</v>
      </c>
      <c r="E42" s="27" t="s">
        <v>87</v>
      </c>
      <c r="F42" s="14" t="s">
        <v>56</v>
      </c>
      <c r="G42" s="6">
        <v>2</v>
      </c>
    </row>
    <row r="43" spans="1:7" ht="16.5" thickBot="1" x14ac:dyDescent="0.3">
      <c r="A43" s="111">
        <v>1535.08</v>
      </c>
      <c r="B43" s="6" t="s">
        <v>36</v>
      </c>
      <c r="C43" s="4" t="s">
        <v>12</v>
      </c>
      <c r="D43" s="84">
        <v>1701.68</v>
      </c>
      <c r="E43" s="27" t="s">
        <v>88</v>
      </c>
      <c r="F43" s="5" t="s">
        <v>38</v>
      </c>
      <c r="G43" s="6">
        <v>1</v>
      </c>
    </row>
    <row r="44" spans="1:7" ht="16.5" thickBot="1" x14ac:dyDescent="0.3">
      <c r="A44" s="111">
        <v>1535.08</v>
      </c>
      <c r="B44" s="6" t="s">
        <v>36</v>
      </c>
      <c r="C44" s="4" t="s">
        <v>12</v>
      </c>
      <c r="D44" s="84">
        <v>1701.68</v>
      </c>
      <c r="E44" s="27" t="s">
        <v>89</v>
      </c>
      <c r="F44" s="5" t="s">
        <v>39</v>
      </c>
      <c r="G44" s="6">
        <v>1</v>
      </c>
    </row>
    <row r="45" spans="1:7" ht="16.5" thickBot="1" x14ac:dyDescent="0.3">
      <c r="A45" s="111">
        <v>1535.08</v>
      </c>
      <c r="B45" s="6" t="s">
        <v>36</v>
      </c>
      <c r="C45" s="4" t="s">
        <v>12</v>
      </c>
      <c r="D45" s="84">
        <v>1701.68</v>
      </c>
      <c r="E45" s="27" t="s">
        <v>90</v>
      </c>
      <c r="F45" s="5" t="s">
        <v>40</v>
      </c>
      <c r="G45" s="6">
        <v>1</v>
      </c>
    </row>
    <row r="46" spans="1:7" ht="16.5" thickBot="1" x14ac:dyDescent="0.3">
      <c r="A46" s="111">
        <v>1535.08</v>
      </c>
      <c r="B46" s="6" t="s">
        <v>36</v>
      </c>
      <c r="C46" s="4" t="s">
        <v>12</v>
      </c>
      <c r="D46" s="84">
        <v>1701.68</v>
      </c>
      <c r="E46" s="27" t="s">
        <v>124</v>
      </c>
      <c r="F46" s="5" t="s">
        <v>125</v>
      </c>
      <c r="G46" s="6">
        <v>1</v>
      </c>
    </row>
    <row r="47" spans="1:7" ht="16.5" thickBot="1" x14ac:dyDescent="0.3">
      <c r="A47" s="111">
        <v>1535.08</v>
      </c>
      <c r="B47" s="6" t="s">
        <v>36</v>
      </c>
      <c r="C47" s="4" t="s">
        <v>12</v>
      </c>
      <c r="D47" s="84">
        <v>1701.68</v>
      </c>
      <c r="E47" s="27" t="s">
        <v>91</v>
      </c>
      <c r="F47" s="5" t="s">
        <v>41</v>
      </c>
      <c r="G47" s="6">
        <v>1</v>
      </c>
    </row>
    <row r="48" spans="1:7" ht="16.5" thickBot="1" x14ac:dyDescent="0.3">
      <c r="A48" s="111">
        <v>1535.08</v>
      </c>
      <c r="B48" s="6" t="s">
        <v>36</v>
      </c>
      <c r="C48" s="4" t="s">
        <v>12</v>
      </c>
      <c r="D48" s="84">
        <v>1701.68</v>
      </c>
      <c r="E48" s="27" t="s">
        <v>92</v>
      </c>
      <c r="F48" s="5" t="s">
        <v>42</v>
      </c>
      <c r="G48" s="6">
        <v>1</v>
      </c>
    </row>
    <row r="49" spans="1:7" ht="16.5" thickBot="1" x14ac:dyDescent="0.3">
      <c r="A49" s="111">
        <v>1106.51</v>
      </c>
      <c r="B49" s="6" t="s">
        <v>43</v>
      </c>
      <c r="C49" s="4" t="s">
        <v>12</v>
      </c>
      <c r="D49" s="84">
        <v>1226.5899999999999</v>
      </c>
      <c r="E49" s="27" t="s">
        <v>93</v>
      </c>
      <c r="F49" s="5" t="s">
        <v>44</v>
      </c>
      <c r="G49" s="6">
        <v>1</v>
      </c>
    </row>
    <row r="50" spans="1:7" ht="16.5" thickBot="1" x14ac:dyDescent="0.3">
      <c r="A50" s="111">
        <v>1106.51</v>
      </c>
      <c r="B50" s="6" t="s">
        <v>43</v>
      </c>
      <c r="C50" s="4" t="s">
        <v>12</v>
      </c>
      <c r="D50" s="84">
        <v>1226.5899999999999</v>
      </c>
      <c r="E50" s="27" t="s">
        <v>94</v>
      </c>
      <c r="F50" s="5" t="s">
        <v>45</v>
      </c>
      <c r="G50" s="6">
        <v>4</v>
      </c>
    </row>
    <row r="51" spans="1:7" ht="16.5" thickBot="1" x14ac:dyDescent="0.3">
      <c r="A51" s="111">
        <v>1106.51</v>
      </c>
      <c r="B51" s="6" t="s">
        <v>43</v>
      </c>
      <c r="C51" s="4" t="s">
        <v>12</v>
      </c>
      <c r="D51" s="84">
        <v>1226.5899999999999</v>
      </c>
      <c r="E51" s="27" t="s">
        <v>95</v>
      </c>
      <c r="F51" s="5" t="s">
        <v>46</v>
      </c>
      <c r="G51" s="6">
        <v>1</v>
      </c>
    </row>
    <row r="52" spans="1:7" ht="16.5" thickBot="1" x14ac:dyDescent="0.3">
      <c r="A52" s="111">
        <v>1106.51</v>
      </c>
      <c r="B52" s="6" t="s">
        <v>43</v>
      </c>
      <c r="C52" s="4" t="s">
        <v>12</v>
      </c>
      <c r="D52" s="84">
        <v>1226.5899999999999</v>
      </c>
      <c r="E52" s="27" t="s">
        <v>96</v>
      </c>
      <c r="F52" s="5" t="s">
        <v>47</v>
      </c>
      <c r="G52" s="6">
        <v>1</v>
      </c>
    </row>
    <row r="53" spans="1:7" ht="16.5" thickBot="1" x14ac:dyDescent="0.3">
      <c r="A53" s="111">
        <v>990.66</v>
      </c>
      <c r="B53" s="6" t="s">
        <v>48</v>
      </c>
      <c r="C53" s="4" t="s">
        <v>12</v>
      </c>
      <c r="D53" s="84">
        <v>1098.17</v>
      </c>
      <c r="E53" s="27" t="s">
        <v>97</v>
      </c>
      <c r="F53" s="5" t="s">
        <v>49</v>
      </c>
      <c r="G53" s="6">
        <v>2</v>
      </c>
    </row>
    <row r="54" spans="1:7" ht="16.5" thickBot="1" x14ac:dyDescent="0.3">
      <c r="A54" s="111">
        <v>990.66</v>
      </c>
      <c r="B54" s="6" t="s">
        <v>48</v>
      </c>
      <c r="C54" s="4" t="s">
        <v>12</v>
      </c>
      <c r="D54" s="84">
        <v>1098.17</v>
      </c>
      <c r="E54" s="27" t="s">
        <v>98</v>
      </c>
      <c r="F54" s="5" t="s">
        <v>50</v>
      </c>
      <c r="G54" s="6">
        <v>2</v>
      </c>
    </row>
    <row r="55" spans="1:7" ht="16.5" thickBot="1" x14ac:dyDescent="0.3">
      <c r="A55" s="111">
        <v>990.66</v>
      </c>
      <c r="B55" s="6" t="s">
        <v>48</v>
      </c>
      <c r="C55" s="4" t="s">
        <v>12</v>
      </c>
      <c r="D55" s="84">
        <v>1098.17</v>
      </c>
      <c r="E55" s="27" t="s">
        <v>99</v>
      </c>
      <c r="F55" s="5" t="s">
        <v>51</v>
      </c>
      <c r="G55" s="6">
        <v>3</v>
      </c>
    </row>
    <row r="56" spans="1:7" ht="16.5" thickBot="1" x14ac:dyDescent="0.3">
      <c r="A56" s="111">
        <v>900.27</v>
      </c>
      <c r="B56" s="16" t="s">
        <v>52</v>
      </c>
      <c r="C56" s="99" t="s">
        <v>12</v>
      </c>
      <c r="D56" s="84">
        <v>997.98</v>
      </c>
      <c r="E56" s="26" t="s">
        <v>100</v>
      </c>
      <c r="F56" s="19" t="s">
        <v>53</v>
      </c>
      <c r="G56" s="6">
        <v>8</v>
      </c>
    </row>
    <row r="57" spans="1:7" ht="15.75" thickBot="1" x14ac:dyDescent="0.3">
      <c r="A57" s="338">
        <f>'12'!D59</f>
        <v>0</v>
      </c>
      <c r="B57" s="339"/>
      <c r="C57" s="339"/>
      <c r="D57" s="339"/>
      <c r="E57" s="339"/>
      <c r="F57" s="339"/>
      <c r="G57" s="6"/>
    </row>
    <row r="58" spans="1:7" ht="19.5" thickBot="1" x14ac:dyDescent="0.35">
      <c r="A58" s="340"/>
      <c r="B58" s="341"/>
      <c r="C58" s="341"/>
      <c r="D58" s="341"/>
      <c r="E58" s="341"/>
      <c r="F58" s="341"/>
      <c r="G58" s="60">
        <f>SUM(G11:G56)</f>
        <v>62</v>
      </c>
    </row>
    <row r="59" spans="1:7" ht="19.5" thickBot="1" x14ac:dyDescent="0.35">
      <c r="A59" s="112">
        <f>'12'!D61</f>
        <v>0</v>
      </c>
      <c r="B59" s="346" t="s">
        <v>160</v>
      </c>
      <c r="C59" s="347"/>
      <c r="D59" s="84">
        <f t="shared" ref="D59:D60" si="0">A59*(6.23%)+A59</f>
        <v>0</v>
      </c>
      <c r="E59" s="65"/>
      <c r="F59" s="66"/>
    </row>
    <row r="60" spans="1:7" ht="16.5" thickBot="1" x14ac:dyDescent="0.3">
      <c r="A60" s="111">
        <f>'12'!D62</f>
        <v>0</v>
      </c>
      <c r="D60" s="84">
        <f t="shared" si="0"/>
        <v>0</v>
      </c>
      <c r="E60" s="39" t="s">
        <v>118</v>
      </c>
      <c r="F60" s="39" t="s">
        <v>120</v>
      </c>
    </row>
    <row r="61" spans="1:7" ht="16.5" thickBot="1" x14ac:dyDescent="0.3">
      <c r="A61" s="111">
        <v>788</v>
      </c>
      <c r="D61" s="101">
        <v>958.73</v>
      </c>
      <c r="E61" s="71" t="s">
        <v>117</v>
      </c>
      <c r="F61" s="44" t="s">
        <v>127</v>
      </c>
      <c r="G61" s="45">
        <v>1</v>
      </c>
    </row>
    <row r="62" spans="1:7" ht="16.5" thickBot="1" x14ac:dyDescent="0.3">
      <c r="A62" s="111">
        <v>945.38</v>
      </c>
      <c r="B62" s="41"/>
      <c r="D62" s="101">
        <v>1221.9100000000001</v>
      </c>
      <c r="E62" s="67" t="s">
        <v>115</v>
      </c>
      <c r="F62" s="34" t="s">
        <v>128</v>
      </c>
      <c r="G62" s="32">
        <v>1</v>
      </c>
    </row>
    <row r="63" spans="1:7" ht="16.5" thickBot="1" x14ac:dyDescent="0.3">
      <c r="A63" s="108">
        <v>1023.52</v>
      </c>
      <c r="B63" s="41">
        <v>0</v>
      </c>
      <c r="D63" s="101">
        <v>1323.27</v>
      </c>
      <c r="E63" s="68" t="s">
        <v>116</v>
      </c>
      <c r="F63" s="48" t="s">
        <v>113</v>
      </c>
      <c r="G63" s="49">
        <v>1</v>
      </c>
    </row>
    <row r="64" spans="1:7" ht="15.75" thickBot="1" x14ac:dyDescent="0.3">
      <c r="A64" s="108"/>
    </row>
    <row r="65" spans="1:7" ht="19.5" thickBot="1" x14ac:dyDescent="0.35">
      <c r="A65" s="108"/>
      <c r="G65" s="60">
        <f>G58+G61+G62+G63</f>
        <v>65</v>
      </c>
    </row>
    <row r="66" spans="1:7" ht="19.5" thickBot="1" x14ac:dyDescent="0.35">
      <c r="A66" s="335" t="s">
        <v>168</v>
      </c>
      <c r="B66" s="336"/>
      <c r="C66" s="336"/>
      <c r="D66" s="336"/>
      <c r="E66" s="336"/>
      <c r="F66" s="337"/>
    </row>
    <row r="67" spans="1:7" ht="18.75" x14ac:dyDescent="0.3">
      <c r="A67" s="108"/>
      <c r="B67" s="102"/>
      <c r="C67" s="102"/>
      <c r="D67" s="102"/>
      <c r="E67" s="102"/>
      <c r="F67" s="102"/>
      <c r="G67" s="102"/>
    </row>
  </sheetData>
  <mergeCells count="12">
    <mergeCell ref="A57:F58"/>
    <mergeCell ref="B59:C59"/>
    <mergeCell ref="A66:F66"/>
    <mergeCell ref="A1:G1"/>
    <mergeCell ref="A2:G2"/>
    <mergeCell ref="A3:G3"/>
    <mergeCell ref="A5:G5"/>
    <mergeCell ref="B7:E7"/>
    <mergeCell ref="B8:B10"/>
    <mergeCell ref="E8:E10"/>
    <mergeCell ref="F8:F10"/>
    <mergeCell ref="G8:G10"/>
  </mergeCells>
  <pageMargins left="0.511811024" right="0.511811024" top="0.78740157499999996" bottom="0.78740157499999996" header="0.31496062000000002" footer="0.31496062000000002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5" zoomScale="90" zoomScaleNormal="110" zoomScaleSheetLayoutView="90" workbookViewId="0">
      <selection activeCell="H48" sqref="H48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103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  <c r="J8" t="s">
        <v>104</v>
      </c>
    </row>
    <row r="9" spans="1:10" ht="21.95" customHeight="1" thickBot="1" x14ac:dyDescent="0.3">
      <c r="A9" s="15">
        <v>4129.66</v>
      </c>
      <c r="B9" s="16" t="s">
        <v>8</v>
      </c>
      <c r="C9" s="17" t="s">
        <v>9</v>
      </c>
      <c r="D9" s="18">
        <f>A9*(1.67%)+A9</f>
        <v>4198.6253219999999</v>
      </c>
      <c r="E9" s="26" t="s">
        <v>62</v>
      </c>
      <c r="F9" s="19" t="s">
        <v>10</v>
      </c>
      <c r="G9" s="16">
        <v>1</v>
      </c>
      <c r="I9" s="13">
        <f>D9*1.67%</f>
        <v>70.117042877399996</v>
      </c>
      <c r="J9" s="13">
        <f>D9+I9</f>
        <v>4268.7423648774002</v>
      </c>
    </row>
    <row r="10" spans="1:10" ht="21.95" customHeight="1" thickBot="1" x14ac:dyDescent="0.3">
      <c r="A10" s="20">
        <v>3007.86</v>
      </c>
      <c r="B10" s="6" t="s">
        <v>11</v>
      </c>
      <c r="C10" s="4" t="s">
        <v>12</v>
      </c>
      <c r="D10" s="9">
        <f>A10*(1.67%)+A10</f>
        <v>3058.0912619999999</v>
      </c>
      <c r="E10" s="27" t="s">
        <v>63</v>
      </c>
      <c r="F10" s="5" t="s">
        <v>13</v>
      </c>
      <c r="G10" s="6">
        <v>1</v>
      </c>
      <c r="I10" s="13">
        <f>D10*1.67%</f>
        <v>51.070124075399995</v>
      </c>
      <c r="J10" s="13">
        <f t="shared" ref="J10:J48" si="0">D10+I10</f>
        <v>3109.1613860754001</v>
      </c>
    </row>
    <row r="11" spans="1:10" ht="21.95" customHeight="1" thickBot="1" x14ac:dyDescent="0.3">
      <c r="A11" s="20">
        <v>3007.86</v>
      </c>
      <c r="B11" s="6" t="s">
        <v>11</v>
      </c>
      <c r="C11" s="4" t="s">
        <v>12</v>
      </c>
      <c r="D11" s="9">
        <f t="shared" ref="D11:D48" si="1">A11*(1.67%)+A11</f>
        <v>3058.0912619999999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51.070124075399995</v>
      </c>
      <c r="J11" s="13">
        <f t="shared" si="0"/>
        <v>3109.1613860754001</v>
      </c>
    </row>
    <row r="12" spans="1:10" ht="21.95" customHeight="1" thickBot="1" x14ac:dyDescent="0.3">
      <c r="A12" s="20">
        <v>3007.86</v>
      </c>
      <c r="B12" s="6" t="s">
        <v>11</v>
      </c>
      <c r="C12" s="4" t="s">
        <v>12</v>
      </c>
      <c r="D12" s="9">
        <f t="shared" si="1"/>
        <v>3058.0912619999999</v>
      </c>
      <c r="E12" s="27" t="s">
        <v>65</v>
      </c>
      <c r="F12" s="5" t="s">
        <v>15</v>
      </c>
      <c r="G12" s="6">
        <v>1</v>
      </c>
      <c r="I12" s="13">
        <f t="shared" si="2"/>
        <v>51.070124075399995</v>
      </c>
      <c r="J12" s="13">
        <f t="shared" si="0"/>
        <v>3109.1613860754001</v>
      </c>
    </row>
    <row r="13" spans="1:10" ht="21.95" customHeight="1" thickBot="1" x14ac:dyDescent="0.3">
      <c r="A13" s="20">
        <v>3007.86</v>
      </c>
      <c r="B13" s="6" t="s">
        <v>11</v>
      </c>
      <c r="C13" s="4" t="s">
        <v>12</v>
      </c>
      <c r="D13" s="9">
        <f t="shared" si="1"/>
        <v>3058.0912619999999</v>
      </c>
      <c r="E13" s="27" t="s">
        <v>66</v>
      </c>
      <c r="F13" s="5" t="s">
        <v>16</v>
      </c>
      <c r="G13" s="6">
        <v>1</v>
      </c>
      <c r="I13" s="13">
        <f t="shared" si="2"/>
        <v>51.070124075399995</v>
      </c>
      <c r="J13" s="13">
        <f t="shared" si="0"/>
        <v>3109.1613860754001</v>
      </c>
    </row>
    <row r="14" spans="1:10" ht="21.95" customHeight="1" thickBot="1" x14ac:dyDescent="0.3">
      <c r="A14" s="20">
        <v>3007.86</v>
      </c>
      <c r="B14" s="6" t="s">
        <v>11</v>
      </c>
      <c r="C14" s="4" t="s">
        <v>12</v>
      </c>
      <c r="D14" s="9">
        <f t="shared" si="1"/>
        <v>3058.0912619999999</v>
      </c>
      <c r="E14" s="27" t="s">
        <v>67</v>
      </c>
      <c r="F14" s="5" t="s">
        <v>17</v>
      </c>
      <c r="G14" s="6">
        <v>1</v>
      </c>
      <c r="I14" s="13">
        <f t="shared" si="2"/>
        <v>51.070124075399995</v>
      </c>
      <c r="J14" s="13">
        <f t="shared" si="0"/>
        <v>3109.1613860754001</v>
      </c>
    </row>
    <row r="15" spans="1:10" ht="21.95" customHeight="1" thickBot="1" x14ac:dyDescent="0.3">
      <c r="A15" s="20">
        <v>3007.86</v>
      </c>
      <c r="B15" s="6" t="s">
        <v>11</v>
      </c>
      <c r="C15" s="4" t="s">
        <v>12</v>
      </c>
      <c r="D15" s="9">
        <f t="shared" si="1"/>
        <v>3058.0912619999999</v>
      </c>
      <c r="E15" s="27" t="s">
        <v>68</v>
      </c>
      <c r="F15" s="5" t="s">
        <v>18</v>
      </c>
      <c r="G15" s="6">
        <v>1</v>
      </c>
      <c r="I15" s="13">
        <f t="shared" si="2"/>
        <v>51.070124075399995</v>
      </c>
      <c r="J15" s="13">
        <f t="shared" si="0"/>
        <v>3109.1613860754001</v>
      </c>
    </row>
    <row r="16" spans="1:10" ht="21.95" customHeight="1" thickBot="1" x14ac:dyDescent="0.3">
      <c r="A16" s="20">
        <v>3007.86</v>
      </c>
      <c r="B16" s="6" t="s">
        <v>11</v>
      </c>
      <c r="C16" s="4" t="s">
        <v>12</v>
      </c>
      <c r="D16" s="9">
        <f t="shared" si="1"/>
        <v>3058.0912619999999</v>
      </c>
      <c r="E16" s="27" t="s">
        <v>69</v>
      </c>
      <c r="F16" s="5" t="s">
        <v>19</v>
      </c>
      <c r="G16" s="6">
        <v>1</v>
      </c>
      <c r="I16" s="13">
        <f t="shared" si="2"/>
        <v>51.070124075399995</v>
      </c>
      <c r="J16" s="13">
        <f t="shared" si="0"/>
        <v>3109.1613860754001</v>
      </c>
    </row>
    <row r="17" spans="1:10" ht="21.95" customHeight="1" thickBot="1" x14ac:dyDescent="0.3">
      <c r="A17" s="20">
        <v>3007.86</v>
      </c>
      <c r="B17" s="6" t="s">
        <v>11</v>
      </c>
      <c r="C17" s="4" t="s">
        <v>12</v>
      </c>
      <c r="D17" s="9">
        <f t="shared" si="1"/>
        <v>3058.0912619999999</v>
      </c>
      <c r="E17" s="27" t="s">
        <v>70</v>
      </c>
      <c r="F17" s="5" t="s">
        <v>20</v>
      </c>
      <c r="G17" s="6">
        <v>1</v>
      </c>
      <c r="I17" s="13">
        <f t="shared" si="2"/>
        <v>51.070124075399995</v>
      </c>
      <c r="J17" s="13">
        <f t="shared" si="0"/>
        <v>3109.1613860754001</v>
      </c>
    </row>
    <row r="18" spans="1:10" ht="21.95" customHeight="1" thickBot="1" x14ac:dyDescent="0.3">
      <c r="A18" s="20">
        <v>3007.86</v>
      </c>
      <c r="B18" s="6" t="s">
        <v>11</v>
      </c>
      <c r="C18" s="4" t="s">
        <v>12</v>
      </c>
      <c r="D18" s="9">
        <f t="shared" si="1"/>
        <v>3058.0912619999999</v>
      </c>
      <c r="E18" s="27" t="s">
        <v>71</v>
      </c>
      <c r="F18" s="5" t="s">
        <v>21</v>
      </c>
      <c r="G18" s="6">
        <v>1</v>
      </c>
      <c r="I18" s="13">
        <f t="shared" si="2"/>
        <v>51.070124075399995</v>
      </c>
      <c r="J18" s="13">
        <f t="shared" si="0"/>
        <v>3109.1613860754001</v>
      </c>
    </row>
    <row r="19" spans="1:10" ht="21.95" customHeight="1" thickBot="1" x14ac:dyDescent="0.3">
      <c r="A19" s="20">
        <v>3007.86</v>
      </c>
      <c r="B19" s="6" t="s">
        <v>11</v>
      </c>
      <c r="C19" s="4" t="s">
        <v>12</v>
      </c>
      <c r="D19" s="9">
        <f t="shared" si="1"/>
        <v>3058.0912619999999</v>
      </c>
      <c r="E19" s="27" t="s">
        <v>72</v>
      </c>
      <c r="F19" s="5" t="s">
        <v>22</v>
      </c>
      <c r="G19" s="6">
        <v>1</v>
      </c>
      <c r="I19" s="13">
        <f t="shared" si="2"/>
        <v>51.070124075399995</v>
      </c>
      <c r="J19" s="13">
        <f t="shared" si="0"/>
        <v>3109.1613860754001</v>
      </c>
    </row>
    <row r="20" spans="1:10" ht="21.95" customHeight="1" thickBot="1" x14ac:dyDescent="0.3">
      <c r="A20" s="20">
        <v>3007.86</v>
      </c>
      <c r="B20" s="6" t="s">
        <v>23</v>
      </c>
      <c r="C20" s="4" t="s">
        <v>12</v>
      </c>
      <c r="D20" s="9">
        <f t="shared" si="1"/>
        <v>3058.0912619999999</v>
      </c>
      <c r="E20" s="27" t="s">
        <v>61</v>
      </c>
      <c r="F20" s="5" t="s">
        <v>60</v>
      </c>
      <c r="G20" s="6">
        <v>1</v>
      </c>
      <c r="I20" s="13">
        <f t="shared" si="2"/>
        <v>51.070124075399995</v>
      </c>
      <c r="J20" s="13">
        <f t="shared" si="0"/>
        <v>3109.1613860754001</v>
      </c>
    </row>
    <row r="21" spans="1:10" ht="21.95" customHeight="1" thickBot="1" x14ac:dyDescent="0.3">
      <c r="A21" s="20">
        <v>1651.86</v>
      </c>
      <c r="B21" s="6" t="s">
        <v>23</v>
      </c>
      <c r="C21" s="4" t="s">
        <v>12</v>
      </c>
      <c r="D21" s="9">
        <f t="shared" si="1"/>
        <v>1679.446062</v>
      </c>
      <c r="E21" s="27" t="s">
        <v>73</v>
      </c>
      <c r="F21" s="5" t="s">
        <v>24</v>
      </c>
      <c r="G21" s="6">
        <v>2</v>
      </c>
      <c r="I21" s="13">
        <f t="shared" si="2"/>
        <v>28.0467492354</v>
      </c>
      <c r="J21" s="13">
        <f t="shared" si="0"/>
        <v>1707.4928112354</v>
      </c>
    </row>
    <row r="22" spans="1:10" ht="21.95" customHeight="1" thickBot="1" x14ac:dyDescent="0.3">
      <c r="A22" s="29">
        <v>1475.74</v>
      </c>
      <c r="B22" s="6" t="s">
        <v>23</v>
      </c>
      <c r="C22" s="4" t="s">
        <v>12</v>
      </c>
      <c r="D22" s="9">
        <f t="shared" si="1"/>
        <v>1500.3848579999999</v>
      </c>
      <c r="E22" s="27" t="s">
        <v>74</v>
      </c>
      <c r="F22" s="5" t="s">
        <v>25</v>
      </c>
      <c r="G22" s="6">
        <v>1</v>
      </c>
      <c r="I22" s="13">
        <f t="shared" si="2"/>
        <v>25.056427128599999</v>
      </c>
      <c r="J22" s="13">
        <f>A22+I22</f>
        <v>1500.7964271286</v>
      </c>
    </row>
    <row r="23" spans="1:10" ht="21.95" customHeight="1" thickBot="1" x14ac:dyDescent="0.3">
      <c r="A23" s="29">
        <v>1475.74</v>
      </c>
      <c r="B23" s="6" t="s">
        <v>23</v>
      </c>
      <c r="C23" s="4" t="s">
        <v>12</v>
      </c>
      <c r="D23" s="9">
        <f t="shared" si="1"/>
        <v>1500.3848579999999</v>
      </c>
      <c r="E23" s="27" t="s">
        <v>75</v>
      </c>
      <c r="F23" s="5" t="s">
        <v>26</v>
      </c>
      <c r="G23" s="6">
        <v>1</v>
      </c>
      <c r="I23" s="13">
        <f t="shared" si="2"/>
        <v>25.056427128599999</v>
      </c>
      <c r="J23" s="13">
        <f t="shared" si="0"/>
        <v>1525.4412851285999</v>
      </c>
    </row>
    <row r="24" spans="1:10" ht="21.95" customHeight="1" thickBot="1" x14ac:dyDescent="0.3">
      <c r="A24" s="29">
        <v>1475.74</v>
      </c>
      <c r="B24" s="6" t="s">
        <v>23</v>
      </c>
      <c r="C24" s="4" t="s">
        <v>12</v>
      </c>
      <c r="D24" s="9">
        <f t="shared" si="1"/>
        <v>1500.3848579999999</v>
      </c>
      <c r="E24" s="27" t="s">
        <v>76</v>
      </c>
      <c r="F24" s="5" t="s">
        <v>27</v>
      </c>
      <c r="G24" s="6">
        <v>1</v>
      </c>
      <c r="I24" s="13">
        <f t="shared" si="2"/>
        <v>25.056427128599999</v>
      </c>
      <c r="J24" s="13">
        <f t="shared" si="0"/>
        <v>1525.4412851285999</v>
      </c>
    </row>
    <row r="25" spans="1:10" ht="21.95" customHeight="1" thickBot="1" x14ac:dyDescent="0.3">
      <c r="A25" s="29">
        <v>1475.74</v>
      </c>
      <c r="B25" s="6" t="s">
        <v>23</v>
      </c>
      <c r="C25" s="4" t="s">
        <v>12</v>
      </c>
      <c r="D25" s="9">
        <f t="shared" si="1"/>
        <v>1500.3848579999999</v>
      </c>
      <c r="E25" s="27" t="s">
        <v>77</v>
      </c>
      <c r="F25" s="5" t="s">
        <v>28</v>
      </c>
      <c r="G25" s="6">
        <v>1</v>
      </c>
      <c r="I25" s="13">
        <f t="shared" si="2"/>
        <v>25.056427128599999</v>
      </c>
      <c r="J25" s="13">
        <f t="shared" si="0"/>
        <v>1525.4412851285999</v>
      </c>
    </row>
    <row r="26" spans="1:10" ht="21.95" customHeight="1" thickBot="1" x14ac:dyDescent="0.3">
      <c r="A26" s="29">
        <v>1475.74</v>
      </c>
      <c r="B26" s="6" t="s">
        <v>23</v>
      </c>
      <c r="C26" s="4" t="s">
        <v>12</v>
      </c>
      <c r="D26" s="9">
        <f t="shared" si="1"/>
        <v>1500.3848579999999</v>
      </c>
      <c r="E26" s="27" t="s">
        <v>78</v>
      </c>
      <c r="F26" s="5" t="s">
        <v>29</v>
      </c>
      <c r="G26" s="6">
        <v>1</v>
      </c>
      <c r="I26" s="13">
        <f t="shared" si="2"/>
        <v>25.056427128599999</v>
      </c>
      <c r="J26" s="13">
        <f t="shared" si="0"/>
        <v>1525.4412851285999</v>
      </c>
    </row>
    <row r="27" spans="1:10" ht="21.95" customHeight="1" thickBot="1" x14ac:dyDescent="0.3">
      <c r="A27" s="29">
        <v>1475.74</v>
      </c>
      <c r="B27" s="6" t="s">
        <v>23</v>
      </c>
      <c r="C27" s="4" t="s">
        <v>12</v>
      </c>
      <c r="D27" s="9">
        <f t="shared" si="1"/>
        <v>1500.3848579999999</v>
      </c>
      <c r="E27" s="27" t="s">
        <v>79</v>
      </c>
      <c r="F27" s="5" t="s">
        <v>30</v>
      </c>
      <c r="G27" s="6">
        <v>1</v>
      </c>
      <c r="I27" s="13">
        <f t="shared" si="2"/>
        <v>25.056427128599999</v>
      </c>
      <c r="J27" s="13">
        <f t="shared" si="0"/>
        <v>1525.4412851285999</v>
      </c>
    </row>
    <row r="28" spans="1:10" ht="21.95" customHeight="1" thickBot="1" x14ac:dyDescent="0.3">
      <c r="A28" s="29">
        <v>1475.74</v>
      </c>
      <c r="B28" s="6" t="s">
        <v>23</v>
      </c>
      <c r="C28" s="4" t="s">
        <v>12</v>
      </c>
      <c r="D28" s="9">
        <f t="shared" si="1"/>
        <v>1500.3848579999999</v>
      </c>
      <c r="E28" s="27" t="s">
        <v>80</v>
      </c>
      <c r="F28" s="5" t="s">
        <v>31</v>
      </c>
      <c r="G28" s="6">
        <v>1</v>
      </c>
      <c r="I28" s="13">
        <f t="shared" si="2"/>
        <v>25.056427128599999</v>
      </c>
      <c r="J28" s="13">
        <f t="shared" si="0"/>
        <v>1525.4412851285999</v>
      </c>
    </row>
    <row r="29" spans="1:10" ht="21.95" customHeight="1" thickBot="1" x14ac:dyDescent="0.3">
      <c r="A29" s="29">
        <v>1475.74</v>
      </c>
      <c r="B29" s="6" t="s">
        <v>23</v>
      </c>
      <c r="C29" s="4" t="s">
        <v>12</v>
      </c>
      <c r="D29" s="9">
        <f t="shared" si="1"/>
        <v>1500.3848579999999</v>
      </c>
      <c r="E29" s="27" t="s">
        <v>81</v>
      </c>
      <c r="F29" s="5" t="s">
        <v>32</v>
      </c>
      <c r="G29" s="6">
        <v>1</v>
      </c>
      <c r="I29" s="13">
        <f t="shared" si="2"/>
        <v>25.056427128599999</v>
      </c>
      <c r="J29" s="13">
        <f t="shared" si="0"/>
        <v>1525.4412851285999</v>
      </c>
    </row>
    <row r="30" spans="1:10" ht="21.95" customHeight="1" thickBot="1" x14ac:dyDescent="0.3">
      <c r="A30" s="29">
        <v>1475.74</v>
      </c>
      <c r="B30" s="6" t="s">
        <v>23</v>
      </c>
      <c r="C30" s="7" t="s">
        <v>9</v>
      </c>
      <c r="D30" s="9">
        <f t="shared" si="1"/>
        <v>1500.3848579999999</v>
      </c>
      <c r="E30" s="27" t="s">
        <v>82</v>
      </c>
      <c r="F30" s="5" t="s">
        <v>33</v>
      </c>
      <c r="G30" s="6">
        <v>1</v>
      </c>
      <c r="I30" s="13">
        <f t="shared" si="2"/>
        <v>25.056427128599999</v>
      </c>
      <c r="J30" s="13">
        <f t="shared" si="0"/>
        <v>1525.4412851285999</v>
      </c>
    </row>
    <row r="31" spans="1:10" ht="21.95" customHeight="1" thickBot="1" x14ac:dyDescent="0.3">
      <c r="A31" s="29">
        <v>1475.74</v>
      </c>
      <c r="B31" s="6" t="s">
        <v>23</v>
      </c>
      <c r="C31" s="7" t="s">
        <v>9</v>
      </c>
      <c r="D31" s="9">
        <f t="shared" si="1"/>
        <v>1500.3848579999999</v>
      </c>
      <c r="E31" s="27" t="s">
        <v>83</v>
      </c>
      <c r="F31" s="5" t="s">
        <v>34</v>
      </c>
      <c r="G31" s="6">
        <v>1</v>
      </c>
      <c r="I31" s="13">
        <f t="shared" si="2"/>
        <v>25.056427128599999</v>
      </c>
      <c r="J31" s="13">
        <f t="shared" si="0"/>
        <v>1525.4412851285999</v>
      </c>
    </row>
    <row r="32" spans="1:10" ht="21.95" customHeight="1" thickBot="1" x14ac:dyDescent="0.3">
      <c r="A32" s="29">
        <v>1475.74</v>
      </c>
      <c r="B32" s="6" t="s">
        <v>23</v>
      </c>
      <c r="C32" s="4" t="s">
        <v>12</v>
      </c>
      <c r="D32" s="9">
        <f t="shared" si="1"/>
        <v>1500.3848579999999</v>
      </c>
      <c r="E32" s="27" t="s">
        <v>84</v>
      </c>
      <c r="F32" s="5" t="s">
        <v>57</v>
      </c>
      <c r="G32" s="6">
        <v>1</v>
      </c>
      <c r="I32" s="13">
        <f t="shared" si="2"/>
        <v>25.056427128599999</v>
      </c>
      <c r="J32" s="13">
        <f t="shared" si="0"/>
        <v>1525.4412851285999</v>
      </c>
    </row>
    <row r="33" spans="1:10" ht="21.95" customHeight="1" thickBot="1" x14ac:dyDescent="0.3">
      <c r="A33" s="29">
        <v>1475.74</v>
      </c>
      <c r="B33" s="6" t="s">
        <v>23</v>
      </c>
      <c r="C33" s="4" t="s">
        <v>12</v>
      </c>
      <c r="D33" s="9">
        <f t="shared" si="1"/>
        <v>1500.3848579999999</v>
      </c>
      <c r="E33" s="27" t="s">
        <v>85</v>
      </c>
      <c r="F33" s="5" t="s">
        <v>35</v>
      </c>
      <c r="G33" s="6">
        <v>1</v>
      </c>
      <c r="I33" s="13">
        <f t="shared" si="2"/>
        <v>25.056427128599999</v>
      </c>
      <c r="J33" s="13">
        <f t="shared" si="0"/>
        <v>1525.4412851285999</v>
      </c>
    </row>
    <row r="34" spans="1:10" ht="21.95" customHeight="1" thickBot="1" x14ac:dyDescent="0.3">
      <c r="A34" s="30">
        <v>1097.45</v>
      </c>
      <c r="B34" s="6" t="s">
        <v>36</v>
      </c>
      <c r="C34" s="4" t="s">
        <v>12</v>
      </c>
      <c r="D34" s="9">
        <f t="shared" si="1"/>
        <v>1115.777415</v>
      </c>
      <c r="E34" s="27" t="s">
        <v>86</v>
      </c>
      <c r="F34" s="5" t="s">
        <v>37</v>
      </c>
      <c r="G34" s="6">
        <v>1</v>
      </c>
      <c r="I34" s="13">
        <f t="shared" si="2"/>
        <v>18.6334828305</v>
      </c>
      <c r="J34" s="13">
        <f t="shared" si="0"/>
        <v>1134.4108978305001</v>
      </c>
    </row>
    <row r="35" spans="1:10" ht="21.95" customHeight="1" thickBot="1" x14ac:dyDescent="0.3">
      <c r="A35" s="30">
        <v>1097.45</v>
      </c>
      <c r="B35" s="6" t="s">
        <v>36</v>
      </c>
      <c r="C35" s="4" t="s">
        <v>12</v>
      </c>
      <c r="D35" s="9">
        <f t="shared" si="1"/>
        <v>1115.777415</v>
      </c>
      <c r="E35" s="27" t="s">
        <v>87</v>
      </c>
      <c r="F35" s="14" t="s">
        <v>56</v>
      </c>
      <c r="G35" s="6">
        <v>2</v>
      </c>
      <c r="I35" s="13">
        <f t="shared" si="2"/>
        <v>18.6334828305</v>
      </c>
      <c r="J35" s="13">
        <f t="shared" si="0"/>
        <v>1134.4108978305001</v>
      </c>
    </row>
    <row r="36" spans="1:10" ht="21.95" customHeight="1" thickBot="1" x14ac:dyDescent="0.3">
      <c r="A36" s="30">
        <v>1097.45</v>
      </c>
      <c r="B36" s="6" t="s">
        <v>36</v>
      </c>
      <c r="C36" s="4" t="s">
        <v>12</v>
      </c>
      <c r="D36" s="9">
        <f t="shared" si="1"/>
        <v>1115.777415</v>
      </c>
      <c r="E36" s="27" t="s">
        <v>88</v>
      </c>
      <c r="F36" s="5" t="s">
        <v>38</v>
      </c>
      <c r="G36" s="6">
        <v>1</v>
      </c>
      <c r="I36" s="13">
        <f t="shared" si="2"/>
        <v>18.6334828305</v>
      </c>
      <c r="J36" s="13">
        <f t="shared" si="0"/>
        <v>1134.4108978305001</v>
      </c>
    </row>
    <row r="37" spans="1:10" ht="21.95" customHeight="1" thickBot="1" x14ac:dyDescent="0.3">
      <c r="A37" s="30">
        <v>1097.45</v>
      </c>
      <c r="B37" s="6" t="s">
        <v>36</v>
      </c>
      <c r="C37" s="4" t="s">
        <v>12</v>
      </c>
      <c r="D37" s="9">
        <f t="shared" si="1"/>
        <v>1115.777415</v>
      </c>
      <c r="E37" s="27" t="s">
        <v>89</v>
      </c>
      <c r="F37" s="5" t="s">
        <v>39</v>
      </c>
      <c r="G37" s="6">
        <v>1</v>
      </c>
      <c r="I37" s="13">
        <f t="shared" si="2"/>
        <v>18.6334828305</v>
      </c>
      <c r="J37" s="13">
        <f t="shared" si="0"/>
        <v>1134.4108978305001</v>
      </c>
    </row>
    <row r="38" spans="1:10" ht="21.95" customHeight="1" thickBot="1" x14ac:dyDescent="0.3">
      <c r="A38" s="30">
        <v>1097.45</v>
      </c>
      <c r="B38" s="6" t="s">
        <v>36</v>
      </c>
      <c r="C38" s="4" t="s">
        <v>12</v>
      </c>
      <c r="D38" s="9">
        <f t="shared" si="1"/>
        <v>1115.777415</v>
      </c>
      <c r="E38" s="27" t="s">
        <v>90</v>
      </c>
      <c r="F38" s="5" t="s">
        <v>40</v>
      </c>
      <c r="G38" s="6">
        <v>1</v>
      </c>
      <c r="I38" s="13">
        <f t="shared" si="2"/>
        <v>18.6334828305</v>
      </c>
      <c r="J38" s="13">
        <f t="shared" si="0"/>
        <v>1134.4108978305001</v>
      </c>
    </row>
    <row r="39" spans="1:10" ht="21.95" customHeight="1" thickBot="1" x14ac:dyDescent="0.3">
      <c r="A39" s="30">
        <v>1097.45</v>
      </c>
      <c r="B39" s="6" t="s">
        <v>36</v>
      </c>
      <c r="C39" s="4" t="s">
        <v>12</v>
      </c>
      <c r="D39" s="9">
        <f t="shared" si="1"/>
        <v>1115.777415</v>
      </c>
      <c r="E39" s="27" t="s">
        <v>91</v>
      </c>
      <c r="F39" s="5" t="s">
        <v>41</v>
      </c>
      <c r="G39" s="6">
        <v>1</v>
      </c>
      <c r="I39" s="13">
        <f t="shared" si="2"/>
        <v>18.6334828305</v>
      </c>
      <c r="J39" s="13">
        <f t="shared" si="0"/>
        <v>1134.4108978305001</v>
      </c>
    </row>
    <row r="40" spans="1:10" ht="21.95" customHeight="1" thickBot="1" x14ac:dyDescent="0.3">
      <c r="A40" s="30">
        <v>1097.45</v>
      </c>
      <c r="B40" s="6" t="s">
        <v>36</v>
      </c>
      <c r="C40" s="4" t="s">
        <v>12</v>
      </c>
      <c r="D40" s="9">
        <f t="shared" si="1"/>
        <v>1115.777415</v>
      </c>
      <c r="E40" s="27" t="s">
        <v>92</v>
      </c>
      <c r="F40" s="5" t="s">
        <v>42</v>
      </c>
      <c r="G40" s="6">
        <v>1</v>
      </c>
      <c r="I40" s="13">
        <f t="shared" si="2"/>
        <v>18.6334828305</v>
      </c>
      <c r="J40" s="13">
        <f t="shared" si="0"/>
        <v>1134.4108978305001</v>
      </c>
    </row>
    <row r="41" spans="1:10" ht="21.95" customHeight="1" thickBot="1" x14ac:dyDescent="0.3">
      <c r="A41" s="31">
        <v>791.06</v>
      </c>
      <c r="B41" s="6" t="s">
        <v>43</v>
      </c>
      <c r="C41" s="4" t="s">
        <v>12</v>
      </c>
      <c r="D41" s="9">
        <f t="shared" si="1"/>
        <v>804.27070199999991</v>
      </c>
      <c r="E41" s="27" t="s">
        <v>93</v>
      </c>
      <c r="F41" s="5" t="s">
        <v>44</v>
      </c>
      <c r="G41" s="6">
        <v>1</v>
      </c>
      <c r="I41" s="13">
        <f t="shared" si="2"/>
        <v>13.431320723399999</v>
      </c>
      <c r="J41" s="13">
        <f t="shared" si="0"/>
        <v>817.70202272339986</v>
      </c>
    </row>
    <row r="42" spans="1:10" ht="21.95" customHeight="1" thickBot="1" x14ac:dyDescent="0.3">
      <c r="A42" s="31">
        <v>791.06</v>
      </c>
      <c r="B42" s="6" t="s">
        <v>43</v>
      </c>
      <c r="C42" s="4" t="s">
        <v>12</v>
      </c>
      <c r="D42" s="9">
        <f t="shared" si="1"/>
        <v>804.27070199999991</v>
      </c>
      <c r="E42" s="27" t="s">
        <v>94</v>
      </c>
      <c r="F42" s="5" t="s">
        <v>45</v>
      </c>
      <c r="G42" s="6">
        <v>4</v>
      </c>
      <c r="I42" s="13">
        <f t="shared" si="2"/>
        <v>13.431320723399999</v>
      </c>
      <c r="J42" s="13">
        <f t="shared" si="0"/>
        <v>817.70202272339986</v>
      </c>
    </row>
    <row r="43" spans="1:10" ht="21.95" customHeight="1" thickBot="1" x14ac:dyDescent="0.3">
      <c r="A43" s="31">
        <v>791.06</v>
      </c>
      <c r="B43" s="6" t="s">
        <v>43</v>
      </c>
      <c r="C43" s="4" t="s">
        <v>12</v>
      </c>
      <c r="D43" s="9">
        <f t="shared" si="1"/>
        <v>804.27070199999991</v>
      </c>
      <c r="E43" s="27" t="s">
        <v>95</v>
      </c>
      <c r="F43" s="5" t="s">
        <v>46</v>
      </c>
      <c r="G43" s="6">
        <v>1</v>
      </c>
      <c r="I43" s="13">
        <f t="shared" si="2"/>
        <v>13.431320723399999</v>
      </c>
      <c r="J43" s="13">
        <f t="shared" si="0"/>
        <v>817.70202272339986</v>
      </c>
    </row>
    <row r="44" spans="1:10" ht="21.95" customHeight="1" thickBot="1" x14ac:dyDescent="0.3">
      <c r="A44" s="31">
        <v>791.06</v>
      </c>
      <c r="B44" s="6" t="s">
        <v>43</v>
      </c>
      <c r="C44" s="4" t="s">
        <v>12</v>
      </c>
      <c r="D44" s="9">
        <f t="shared" si="1"/>
        <v>804.27070199999991</v>
      </c>
      <c r="E44" s="27" t="s">
        <v>96</v>
      </c>
      <c r="F44" s="5" t="s">
        <v>47</v>
      </c>
      <c r="G44" s="6">
        <v>1</v>
      </c>
      <c r="I44" s="13">
        <f t="shared" si="2"/>
        <v>13.431320723399999</v>
      </c>
      <c r="J44" s="13">
        <f t="shared" si="0"/>
        <v>817.70202272339986</v>
      </c>
    </row>
    <row r="45" spans="1:10" ht="21.95" customHeight="1" thickBot="1" x14ac:dyDescent="0.3">
      <c r="A45" s="20">
        <v>708.24</v>
      </c>
      <c r="B45" s="6" t="s">
        <v>48</v>
      </c>
      <c r="C45" s="4" t="s">
        <v>12</v>
      </c>
      <c r="D45" s="9">
        <f t="shared" si="1"/>
        <v>720.06760800000006</v>
      </c>
      <c r="E45" s="27" t="s">
        <v>97</v>
      </c>
      <c r="F45" s="5" t="s">
        <v>49</v>
      </c>
      <c r="G45" s="6">
        <v>2</v>
      </c>
      <c r="I45" s="13">
        <f t="shared" si="2"/>
        <v>12.025129053600001</v>
      </c>
      <c r="J45" s="13">
        <f t="shared" si="0"/>
        <v>732.0927370536001</v>
      </c>
    </row>
    <row r="46" spans="1:10" ht="21.95" customHeight="1" thickBot="1" x14ac:dyDescent="0.3">
      <c r="A46" s="20">
        <v>708.24</v>
      </c>
      <c r="B46" s="6" t="s">
        <v>48</v>
      </c>
      <c r="C46" s="4" t="s">
        <v>12</v>
      </c>
      <c r="D46" s="9">
        <f t="shared" si="1"/>
        <v>720.06760800000006</v>
      </c>
      <c r="E46" s="27" t="s">
        <v>98</v>
      </c>
      <c r="F46" s="5" t="s">
        <v>50</v>
      </c>
      <c r="G46" s="6">
        <v>2</v>
      </c>
      <c r="I46" s="13">
        <f t="shared" si="2"/>
        <v>12.025129053600001</v>
      </c>
      <c r="J46" s="13">
        <f t="shared" si="0"/>
        <v>732.0927370536001</v>
      </c>
    </row>
    <row r="47" spans="1:10" ht="21.95" customHeight="1" thickBot="1" x14ac:dyDescent="0.3">
      <c r="A47" s="20">
        <v>708.24</v>
      </c>
      <c r="B47" s="6" t="s">
        <v>48</v>
      </c>
      <c r="C47" s="4" t="s">
        <v>12</v>
      </c>
      <c r="D47" s="9">
        <f t="shared" si="1"/>
        <v>720.06760800000006</v>
      </c>
      <c r="E47" s="27" t="s">
        <v>99</v>
      </c>
      <c r="F47" s="5" t="s">
        <v>51</v>
      </c>
      <c r="G47" s="6">
        <v>3</v>
      </c>
      <c r="I47" s="13">
        <f t="shared" si="2"/>
        <v>12.025129053600001</v>
      </c>
      <c r="J47" s="13">
        <f t="shared" si="0"/>
        <v>732.0927370536001</v>
      </c>
    </row>
    <row r="48" spans="1:10" ht="21.95" customHeight="1" thickBot="1" x14ac:dyDescent="0.3">
      <c r="A48" s="21">
        <v>643.61</v>
      </c>
      <c r="B48" s="6" t="s">
        <v>52</v>
      </c>
      <c r="C48" s="4" t="s">
        <v>12</v>
      </c>
      <c r="D48" s="9">
        <f t="shared" si="1"/>
        <v>654.35828700000002</v>
      </c>
      <c r="E48" s="27" t="s">
        <v>100</v>
      </c>
      <c r="F48" s="5" t="s">
        <v>53</v>
      </c>
      <c r="G48" s="6">
        <v>8</v>
      </c>
      <c r="I48" s="13">
        <f t="shared" si="2"/>
        <v>10.9277833929</v>
      </c>
      <c r="J48" s="13">
        <f t="shared" si="0"/>
        <v>665.2860703929</v>
      </c>
    </row>
    <row r="49" spans="1:7" ht="16.5" thickBot="1" x14ac:dyDescent="0.3">
      <c r="B49"/>
      <c r="G49" s="28">
        <f>SUM(G9:G48)</f>
        <v>56</v>
      </c>
    </row>
    <row r="50" spans="1:7" ht="18.75" x14ac:dyDescent="0.3">
      <c r="A50" s="320" t="s">
        <v>109</v>
      </c>
      <c r="B50" s="320"/>
      <c r="C50" s="320"/>
      <c r="D50" s="320"/>
      <c r="E50" s="320"/>
      <c r="F50" s="320"/>
    </row>
    <row r="51" spans="1:7" x14ac:dyDescent="0.25">
      <c r="B51"/>
      <c r="D51" s="39" t="s">
        <v>119</v>
      </c>
      <c r="E51" s="39" t="s">
        <v>118</v>
      </c>
      <c r="F51" s="39" t="s">
        <v>120</v>
      </c>
    </row>
    <row r="52" spans="1:7" ht="15.75" x14ac:dyDescent="0.25">
      <c r="B52"/>
      <c r="D52" s="35"/>
      <c r="E52" s="36" t="s">
        <v>114</v>
      </c>
      <c r="F52" s="34" t="s">
        <v>110</v>
      </c>
      <c r="G52" s="32">
        <v>1</v>
      </c>
    </row>
    <row r="53" spans="1:7" ht="15.75" x14ac:dyDescent="0.25">
      <c r="B53"/>
      <c r="D53" s="38">
        <v>622</v>
      </c>
      <c r="E53" s="37" t="s">
        <v>117</v>
      </c>
      <c r="F53" s="34" t="s">
        <v>111</v>
      </c>
      <c r="G53" s="32">
        <v>1</v>
      </c>
    </row>
    <row r="54" spans="1:7" ht="15.75" x14ac:dyDescent="0.25">
      <c r="B54"/>
      <c r="D54" s="38">
        <f>ABRIL!D55*1.67%+ABRIL!D55</f>
        <v>801.21043499999996</v>
      </c>
      <c r="E54" s="37" t="s">
        <v>115</v>
      </c>
      <c r="F54" s="34" t="s">
        <v>112</v>
      </c>
      <c r="G54" s="32">
        <v>1</v>
      </c>
    </row>
    <row r="55" spans="1:7" ht="15.75" x14ac:dyDescent="0.25">
      <c r="B55"/>
      <c r="D55" s="38">
        <f>ABRIL!D56*1.67%+ABRIL!D56</f>
        <v>782.73699599999998</v>
      </c>
      <c r="E55" s="37" t="s">
        <v>116</v>
      </c>
      <c r="F55" s="34" t="s">
        <v>113</v>
      </c>
      <c r="G55" s="32">
        <v>1</v>
      </c>
    </row>
    <row r="56" spans="1:7" ht="15.75" thickBot="1" x14ac:dyDescent="0.3">
      <c r="B56"/>
    </row>
    <row r="57" spans="1:7" ht="16.5" thickBot="1" x14ac:dyDescent="0.3">
      <c r="B57"/>
      <c r="G57" s="28">
        <f>G49+G52+G53+G54+G55</f>
        <v>60</v>
      </c>
    </row>
    <row r="58" spans="1:7" x14ac:dyDescent="0.25">
      <c r="B58"/>
    </row>
  </sheetData>
  <mergeCells count="8">
    <mergeCell ref="A50:F50"/>
    <mergeCell ref="A1:G1"/>
    <mergeCell ref="A3:G3"/>
    <mergeCell ref="B5:E5"/>
    <mergeCell ref="B6:B8"/>
    <mergeCell ref="E6:E8"/>
    <mergeCell ref="F6:F8"/>
    <mergeCell ref="G6:G8"/>
  </mergeCells>
  <pageMargins left="0.511811024" right="0.511811024" top="0.78740157499999996" bottom="0.78740157499999996" header="0.31496062000000002" footer="0.31496062000000002"/>
  <pageSetup paperSize="9" scale="63" orientation="portrait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19" workbookViewId="0">
      <selection activeCell="I30" sqref="I30"/>
    </sheetView>
  </sheetViews>
  <sheetFormatPr defaultRowHeight="15" x14ac:dyDescent="0.25"/>
  <cols>
    <col min="1" max="1" width="17.5703125" customWidth="1"/>
    <col min="2" max="2" width="14.28515625" customWidth="1"/>
    <col min="3" max="3" width="16.28515625" customWidth="1"/>
    <col min="4" max="4" width="13.7109375" customWidth="1"/>
    <col min="5" max="5" width="13.85546875" customWidth="1"/>
    <col min="6" max="6" width="59.28515625" customWidth="1"/>
    <col min="7" max="7" width="14.140625" customWidth="1"/>
  </cols>
  <sheetData>
    <row r="1" spans="1:7" ht="25.5" x14ac:dyDescent="0.25">
      <c r="A1" s="342" t="s">
        <v>133</v>
      </c>
      <c r="B1" s="342"/>
      <c r="C1" s="342"/>
      <c r="D1" s="342"/>
      <c r="E1" s="342"/>
      <c r="F1" s="342"/>
      <c r="G1" s="342"/>
    </row>
    <row r="2" spans="1:7" x14ac:dyDescent="0.25">
      <c r="A2" s="331" t="s">
        <v>134</v>
      </c>
      <c r="B2" s="331"/>
      <c r="C2" s="331"/>
      <c r="D2" s="331"/>
      <c r="E2" s="331"/>
      <c r="F2" s="331"/>
      <c r="G2" s="331"/>
    </row>
    <row r="3" spans="1:7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7" ht="19.5" thickBot="1" x14ac:dyDescent="0.3">
      <c r="A4" s="106"/>
      <c r="B4" s="75"/>
      <c r="C4" s="75"/>
      <c r="D4" s="75"/>
      <c r="E4" s="75"/>
      <c r="F4" s="75"/>
      <c r="G4" s="75"/>
    </row>
    <row r="5" spans="1:7" ht="21.75" thickBot="1" x14ac:dyDescent="0.4">
      <c r="A5" s="343" t="s">
        <v>169</v>
      </c>
      <c r="B5" s="344"/>
      <c r="C5" s="344"/>
      <c r="D5" s="344"/>
      <c r="E5" s="344"/>
      <c r="F5" s="344"/>
      <c r="G5" s="345"/>
    </row>
    <row r="6" spans="1:7" ht="15.75" thickBot="1" x14ac:dyDescent="0.3">
      <c r="A6" s="107"/>
      <c r="B6" s="12"/>
    </row>
    <row r="7" spans="1:7" ht="19.5" thickBot="1" x14ac:dyDescent="0.3">
      <c r="A7" s="108"/>
      <c r="B7" s="326" t="s">
        <v>101</v>
      </c>
      <c r="C7" s="327"/>
      <c r="D7" s="327"/>
      <c r="E7" s="328"/>
      <c r="F7" s="11"/>
      <c r="G7" s="11"/>
    </row>
    <row r="8" spans="1:7" ht="15.75" thickBot="1" x14ac:dyDescent="0.3">
      <c r="A8" s="108"/>
      <c r="B8" s="322" t="s">
        <v>0</v>
      </c>
      <c r="C8" s="10" t="s">
        <v>1</v>
      </c>
      <c r="D8" s="3" t="s">
        <v>4</v>
      </c>
      <c r="E8" s="322" t="s">
        <v>54</v>
      </c>
      <c r="F8" s="324" t="s">
        <v>6</v>
      </c>
      <c r="G8" s="324" t="s">
        <v>7</v>
      </c>
    </row>
    <row r="9" spans="1:7" x14ac:dyDescent="0.25">
      <c r="A9" s="109" t="s">
        <v>59</v>
      </c>
      <c r="B9" s="323"/>
      <c r="C9" s="1" t="s">
        <v>2</v>
      </c>
      <c r="D9" s="2"/>
      <c r="E9" s="323"/>
      <c r="F9" s="325"/>
      <c r="G9" s="325"/>
    </row>
    <row r="10" spans="1:7" ht="15.75" thickBot="1" x14ac:dyDescent="0.3">
      <c r="A10" s="110" t="s">
        <v>55</v>
      </c>
      <c r="B10" s="323"/>
      <c r="C10" s="1" t="s">
        <v>3</v>
      </c>
      <c r="D10" s="2" t="s">
        <v>5</v>
      </c>
      <c r="E10" s="323"/>
      <c r="F10" s="325"/>
      <c r="G10" s="325"/>
    </row>
    <row r="11" spans="1:7" ht="16.5" thickBot="1" x14ac:dyDescent="0.3">
      <c r="A11" s="111">
        <v>5776.45</v>
      </c>
      <c r="B11" s="16" t="s">
        <v>8</v>
      </c>
      <c r="C11" s="17" t="s">
        <v>9</v>
      </c>
      <c r="D11" s="84">
        <v>8199.75</v>
      </c>
      <c r="E11" s="26" t="s">
        <v>62</v>
      </c>
      <c r="F11" s="19" t="s">
        <v>10</v>
      </c>
      <c r="G11" s="16">
        <v>1</v>
      </c>
    </row>
    <row r="12" spans="1:7" ht="16.5" thickBot="1" x14ac:dyDescent="0.3">
      <c r="A12" s="111">
        <v>4207.3100000000004</v>
      </c>
      <c r="B12" s="6" t="s">
        <v>11</v>
      </c>
      <c r="C12" s="4" t="s">
        <v>12</v>
      </c>
      <c r="D12" s="84">
        <v>4838.83</v>
      </c>
      <c r="E12" s="27" t="s">
        <v>63</v>
      </c>
      <c r="F12" s="5" t="s">
        <v>13</v>
      </c>
      <c r="G12" s="6">
        <v>1</v>
      </c>
    </row>
    <row r="13" spans="1:7" ht="16.5" thickBot="1" x14ac:dyDescent="0.3">
      <c r="A13" s="111">
        <v>4207.3100000000004</v>
      </c>
      <c r="B13" s="6" t="s">
        <v>11</v>
      </c>
      <c r="C13" s="4" t="s">
        <v>12</v>
      </c>
      <c r="D13" s="84">
        <v>4838.83</v>
      </c>
      <c r="E13" s="27" t="s">
        <v>64</v>
      </c>
      <c r="F13" s="5" t="s">
        <v>14</v>
      </c>
      <c r="G13" s="6">
        <v>1</v>
      </c>
    </row>
    <row r="14" spans="1:7" ht="16.5" thickBot="1" x14ac:dyDescent="0.3">
      <c r="A14" s="111">
        <v>4207.3100000000004</v>
      </c>
      <c r="B14" s="6" t="s">
        <v>11</v>
      </c>
      <c r="C14" s="4" t="s">
        <v>12</v>
      </c>
      <c r="D14" s="84">
        <v>4838.83</v>
      </c>
      <c r="E14" s="27" t="s">
        <v>65</v>
      </c>
      <c r="F14" s="5" t="s">
        <v>15</v>
      </c>
      <c r="G14" s="6">
        <v>1</v>
      </c>
    </row>
    <row r="15" spans="1:7" ht="16.5" thickBot="1" x14ac:dyDescent="0.3">
      <c r="A15" s="111">
        <v>4207.3100000000004</v>
      </c>
      <c r="B15" s="6" t="s">
        <v>11</v>
      </c>
      <c r="C15" s="4" t="s">
        <v>12</v>
      </c>
      <c r="D15" s="84">
        <v>4838.83</v>
      </c>
      <c r="E15" s="27" t="s">
        <v>66</v>
      </c>
      <c r="F15" s="5" t="s">
        <v>16</v>
      </c>
      <c r="G15" s="6">
        <v>1</v>
      </c>
    </row>
    <row r="16" spans="1:7" ht="16.5" thickBot="1" x14ac:dyDescent="0.3">
      <c r="A16" s="111">
        <v>4207.3100000000004</v>
      </c>
      <c r="B16" s="6" t="s">
        <v>11</v>
      </c>
      <c r="C16" s="4" t="s">
        <v>12</v>
      </c>
      <c r="D16" s="84">
        <v>4838.83</v>
      </c>
      <c r="E16" s="27" t="s">
        <v>67</v>
      </c>
      <c r="F16" s="5" t="s">
        <v>17</v>
      </c>
      <c r="G16" s="6">
        <v>1</v>
      </c>
    </row>
    <row r="17" spans="1:7" ht="16.5" thickBot="1" x14ac:dyDescent="0.3">
      <c r="A17" s="111">
        <v>4207.3100000000004</v>
      </c>
      <c r="B17" s="6" t="s">
        <v>11</v>
      </c>
      <c r="C17" s="4" t="s">
        <v>12</v>
      </c>
      <c r="D17" s="84">
        <v>4838.83</v>
      </c>
      <c r="E17" s="27" t="s">
        <v>68</v>
      </c>
      <c r="F17" s="5" t="s">
        <v>18</v>
      </c>
      <c r="G17" s="6">
        <v>1</v>
      </c>
    </row>
    <row r="18" spans="1:7" ht="16.5" thickBot="1" x14ac:dyDescent="0.3">
      <c r="A18" s="111">
        <v>4207.3100000000004</v>
      </c>
      <c r="B18" s="6" t="s">
        <v>11</v>
      </c>
      <c r="C18" s="4" t="s">
        <v>12</v>
      </c>
      <c r="D18" s="84">
        <v>4838.83</v>
      </c>
      <c r="E18" s="27" t="s">
        <v>69</v>
      </c>
      <c r="F18" s="5" t="s">
        <v>19</v>
      </c>
      <c r="G18" s="6">
        <v>1</v>
      </c>
    </row>
    <row r="19" spans="1:7" ht="16.5" thickBot="1" x14ac:dyDescent="0.3">
      <c r="A19" s="111">
        <v>4207.3100000000004</v>
      </c>
      <c r="B19" s="6" t="s">
        <v>11</v>
      </c>
      <c r="C19" s="4" t="s">
        <v>12</v>
      </c>
      <c r="D19" s="84">
        <v>4838.83</v>
      </c>
      <c r="E19" s="27" t="s">
        <v>70</v>
      </c>
      <c r="F19" s="5" t="s">
        <v>20</v>
      </c>
      <c r="G19" s="6">
        <v>1</v>
      </c>
    </row>
    <row r="20" spans="1:7" ht="16.5" thickBot="1" x14ac:dyDescent="0.3">
      <c r="A20" s="111">
        <v>4207.3100000000004</v>
      </c>
      <c r="B20" s="6" t="s">
        <v>11</v>
      </c>
      <c r="C20" s="4" t="s">
        <v>12</v>
      </c>
      <c r="D20" s="84">
        <v>4838.83</v>
      </c>
      <c r="E20" s="27" t="s">
        <v>71</v>
      </c>
      <c r="F20" s="5" t="s">
        <v>21</v>
      </c>
      <c r="G20" s="6">
        <v>1</v>
      </c>
    </row>
    <row r="21" spans="1:7" ht="16.5" thickBot="1" x14ac:dyDescent="0.3">
      <c r="A21" s="111">
        <v>4207.3100000000004</v>
      </c>
      <c r="B21" s="6" t="s">
        <v>11</v>
      </c>
      <c r="C21" s="4" t="s">
        <v>12</v>
      </c>
      <c r="D21" s="84">
        <v>4838.83</v>
      </c>
      <c r="E21" s="27" t="s">
        <v>72</v>
      </c>
      <c r="F21" s="5" t="s">
        <v>22</v>
      </c>
      <c r="G21" s="6">
        <v>1</v>
      </c>
    </row>
    <row r="22" spans="1:7" ht="16.5" thickBot="1" x14ac:dyDescent="0.3">
      <c r="A22" s="111">
        <v>4207.3100000000004</v>
      </c>
      <c r="B22" s="6" t="s">
        <v>11</v>
      </c>
      <c r="C22" s="4" t="s">
        <v>12</v>
      </c>
      <c r="D22" s="84">
        <v>4838.83</v>
      </c>
      <c r="E22" s="27" t="s">
        <v>61</v>
      </c>
      <c r="F22" s="5" t="s">
        <v>60</v>
      </c>
      <c r="G22" s="6">
        <v>1</v>
      </c>
    </row>
    <row r="23" spans="1:7" ht="16.5" thickBot="1" x14ac:dyDescent="0.3">
      <c r="A23" s="111"/>
      <c r="B23" s="6" t="s">
        <v>11</v>
      </c>
      <c r="C23" s="4" t="s">
        <v>12</v>
      </c>
      <c r="D23" s="84">
        <v>3809.1</v>
      </c>
      <c r="E23" s="27" t="s">
        <v>164</v>
      </c>
      <c r="F23" s="5" t="s">
        <v>165</v>
      </c>
      <c r="G23" s="6">
        <v>1</v>
      </c>
    </row>
    <row r="24" spans="1:7" ht="16.5" thickBot="1" x14ac:dyDescent="0.3">
      <c r="A24" s="111">
        <v>2988.13</v>
      </c>
      <c r="B24" s="6" t="s">
        <v>11</v>
      </c>
      <c r="C24" s="4" t="s">
        <v>12</v>
      </c>
      <c r="D24" s="84">
        <v>3366.3</v>
      </c>
      <c r="E24" s="27" t="s">
        <v>157</v>
      </c>
      <c r="F24" s="5" t="s">
        <v>158</v>
      </c>
      <c r="G24" s="6">
        <v>1</v>
      </c>
    </row>
    <row r="25" spans="1:7" ht="16.5" thickBot="1" x14ac:dyDescent="0.3">
      <c r="A25" s="111">
        <v>2310.58</v>
      </c>
      <c r="B25" s="6" t="s">
        <v>23</v>
      </c>
      <c r="C25" s="4" t="s">
        <v>12</v>
      </c>
      <c r="D25" s="84">
        <v>2657.4</v>
      </c>
      <c r="E25" s="27" t="s">
        <v>73</v>
      </c>
      <c r="F25" s="5" t="s">
        <v>24</v>
      </c>
      <c r="G25" s="6">
        <v>2</v>
      </c>
    </row>
    <row r="26" spans="1:7" ht="16.5" thickBot="1" x14ac:dyDescent="0.3">
      <c r="A26" s="111"/>
      <c r="B26" s="6" t="s">
        <v>23</v>
      </c>
      <c r="C26" s="4" t="s">
        <v>12</v>
      </c>
      <c r="D26" s="84">
        <v>2374.08</v>
      </c>
      <c r="E26" s="27" t="s">
        <v>167</v>
      </c>
      <c r="F26" s="5" t="s">
        <v>166</v>
      </c>
      <c r="G26" s="6">
        <v>1</v>
      </c>
    </row>
    <row r="27" spans="1:7" ht="16.5" thickBot="1" x14ac:dyDescent="0.3">
      <c r="A27" s="111">
        <v>2064.23</v>
      </c>
      <c r="B27" s="6" t="s">
        <v>23</v>
      </c>
      <c r="C27" s="4" t="s">
        <v>12</v>
      </c>
      <c r="D27" s="84">
        <v>2374.08</v>
      </c>
      <c r="E27" s="27" t="s">
        <v>74</v>
      </c>
      <c r="F27" s="5" t="s">
        <v>25</v>
      </c>
      <c r="G27" s="6">
        <v>1</v>
      </c>
    </row>
    <row r="28" spans="1:7" ht="16.5" thickBot="1" x14ac:dyDescent="0.3">
      <c r="A28" s="111">
        <v>2064.23</v>
      </c>
      <c r="B28" s="6" t="s">
        <v>23</v>
      </c>
      <c r="C28" s="4" t="s">
        <v>12</v>
      </c>
      <c r="D28" s="84">
        <v>2374.08</v>
      </c>
      <c r="E28" s="27" t="s">
        <v>75</v>
      </c>
      <c r="F28" s="5" t="s">
        <v>26</v>
      </c>
      <c r="G28" s="6">
        <v>1</v>
      </c>
    </row>
    <row r="29" spans="1:7" ht="16.5" thickBot="1" x14ac:dyDescent="0.3">
      <c r="A29" s="111">
        <v>2064.23</v>
      </c>
      <c r="B29" s="6" t="s">
        <v>23</v>
      </c>
      <c r="C29" s="4" t="s">
        <v>12</v>
      </c>
      <c r="D29" s="84">
        <v>2374.08</v>
      </c>
      <c r="E29" s="27" t="s">
        <v>76</v>
      </c>
      <c r="F29" s="5" t="s">
        <v>27</v>
      </c>
      <c r="G29" s="6">
        <v>1</v>
      </c>
    </row>
    <row r="30" spans="1:7" ht="16.5" thickBot="1" x14ac:dyDescent="0.3">
      <c r="A30" s="111">
        <v>2064.23</v>
      </c>
      <c r="B30" s="6" t="s">
        <v>23</v>
      </c>
      <c r="C30" s="4" t="s">
        <v>12</v>
      </c>
      <c r="D30" s="84">
        <v>2374.08</v>
      </c>
      <c r="E30" s="27" t="s">
        <v>77</v>
      </c>
      <c r="F30" s="5" t="s">
        <v>28</v>
      </c>
      <c r="G30" s="6">
        <v>1</v>
      </c>
    </row>
    <row r="31" spans="1:7" ht="16.5" thickBot="1" x14ac:dyDescent="0.3">
      <c r="A31" s="111">
        <v>2064.23</v>
      </c>
      <c r="B31" s="6" t="s">
        <v>23</v>
      </c>
      <c r="C31" s="4" t="s">
        <v>12</v>
      </c>
      <c r="D31" s="84">
        <v>2374.08</v>
      </c>
      <c r="E31" s="27" t="s">
        <v>78</v>
      </c>
      <c r="F31" s="5" t="s">
        <v>29</v>
      </c>
      <c r="G31" s="6">
        <v>1</v>
      </c>
    </row>
    <row r="32" spans="1:7" ht="16.5" thickBot="1" x14ac:dyDescent="0.3">
      <c r="A32" s="111">
        <v>2064.23</v>
      </c>
      <c r="B32" s="6" t="s">
        <v>23</v>
      </c>
      <c r="C32" s="4" t="s">
        <v>12</v>
      </c>
      <c r="D32" s="84">
        <v>2374.08</v>
      </c>
      <c r="E32" s="27" t="s">
        <v>79</v>
      </c>
      <c r="F32" s="5" t="s">
        <v>30</v>
      </c>
      <c r="G32" s="6">
        <v>1</v>
      </c>
    </row>
    <row r="33" spans="1:7" ht="16.5" thickBot="1" x14ac:dyDescent="0.3">
      <c r="A33" s="111">
        <v>2064.23</v>
      </c>
      <c r="B33" s="6" t="s">
        <v>23</v>
      </c>
      <c r="C33" s="4" t="s">
        <v>12</v>
      </c>
      <c r="D33" s="84">
        <v>2374.08</v>
      </c>
      <c r="E33" s="27" t="s">
        <v>80</v>
      </c>
      <c r="F33" s="5" t="s">
        <v>31</v>
      </c>
      <c r="G33" s="6">
        <v>1</v>
      </c>
    </row>
    <row r="34" spans="1:7" ht="16.5" thickBot="1" x14ac:dyDescent="0.3">
      <c r="A34" s="111">
        <v>2064.23</v>
      </c>
      <c r="B34" s="6" t="s">
        <v>23</v>
      </c>
      <c r="C34" s="4" t="s">
        <v>12</v>
      </c>
      <c r="D34" s="84">
        <v>2374.08</v>
      </c>
      <c r="E34" s="27" t="s">
        <v>81</v>
      </c>
      <c r="F34" s="5" t="s">
        <v>32</v>
      </c>
      <c r="G34" s="6">
        <v>1</v>
      </c>
    </row>
    <row r="35" spans="1:7" ht="16.5" thickBot="1" x14ac:dyDescent="0.3">
      <c r="A35" s="111">
        <v>2064.23</v>
      </c>
      <c r="B35" s="6" t="s">
        <v>23</v>
      </c>
      <c r="C35" s="4" t="s">
        <v>12</v>
      </c>
      <c r="D35" s="84">
        <v>2374.08</v>
      </c>
      <c r="E35" s="27" t="s">
        <v>82</v>
      </c>
      <c r="F35" s="5" t="s">
        <v>33</v>
      </c>
      <c r="G35" s="6">
        <v>1</v>
      </c>
    </row>
    <row r="36" spans="1:7" ht="16.5" thickBot="1" x14ac:dyDescent="0.3">
      <c r="A36" s="111">
        <v>2064.23</v>
      </c>
      <c r="B36" s="6" t="s">
        <v>23</v>
      </c>
      <c r="C36" s="4" t="s">
        <v>12</v>
      </c>
      <c r="D36" s="84">
        <v>2374.08</v>
      </c>
      <c r="E36" s="27" t="s">
        <v>83</v>
      </c>
      <c r="F36" s="5" t="s">
        <v>34</v>
      </c>
      <c r="G36" s="6">
        <v>1</v>
      </c>
    </row>
    <row r="37" spans="1:7" ht="16.5" thickBot="1" x14ac:dyDescent="0.3">
      <c r="A37" s="111">
        <v>2064.23</v>
      </c>
      <c r="B37" s="6" t="s">
        <v>23</v>
      </c>
      <c r="C37" s="4" t="s">
        <v>12</v>
      </c>
      <c r="D37" s="84">
        <v>2374.08</v>
      </c>
      <c r="E37" s="27" t="s">
        <v>136</v>
      </c>
      <c r="F37" s="5" t="s">
        <v>137</v>
      </c>
      <c r="G37" s="6">
        <v>1</v>
      </c>
    </row>
    <row r="38" spans="1:7" ht="16.5" thickBot="1" x14ac:dyDescent="0.3">
      <c r="A38" s="111">
        <v>2064.23</v>
      </c>
      <c r="B38" s="6" t="s">
        <v>23</v>
      </c>
      <c r="C38" s="4" t="s">
        <v>12</v>
      </c>
      <c r="D38" s="84">
        <v>2374.08</v>
      </c>
      <c r="E38" s="27" t="s">
        <v>84</v>
      </c>
      <c r="F38" s="5" t="s">
        <v>57</v>
      </c>
      <c r="G38" s="6">
        <v>1</v>
      </c>
    </row>
    <row r="39" spans="1:7" ht="16.5" thickBot="1" x14ac:dyDescent="0.3">
      <c r="A39" s="111">
        <v>2064.23</v>
      </c>
      <c r="B39" s="6" t="s">
        <v>23</v>
      </c>
      <c r="C39" s="4" t="s">
        <v>12</v>
      </c>
      <c r="D39" s="84">
        <v>2374.08</v>
      </c>
      <c r="E39" s="27" t="s">
        <v>85</v>
      </c>
      <c r="F39" s="104" t="s">
        <v>35</v>
      </c>
      <c r="G39" s="6">
        <v>1</v>
      </c>
    </row>
    <row r="40" spans="1:7" ht="16.5" thickBot="1" x14ac:dyDescent="0.3">
      <c r="A40" s="111">
        <v>2064.23</v>
      </c>
      <c r="B40" s="6" t="s">
        <v>23</v>
      </c>
      <c r="C40" s="4" t="s">
        <v>12</v>
      </c>
      <c r="D40" s="84">
        <v>2374.08</v>
      </c>
      <c r="E40" s="103" t="s">
        <v>161</v>
      </c>
      <c r="F40" s="105" t="s">
        <v>162</v>
      </c>
      <c r="G40" s="6">
        <v>1</v>
      </c>
    </row>
    <row r="41" spans="1:7" ht="16.5" thickBot="1" x14ac:dyDescent="0.3">
      <c r="A41" s="111">
        <v>1535.08</v>
      </c>
      <c r="B41" s="6" t="s">
        <v>36</v>
      </c>
      <c r="C41" s="4" t="s">
        <v>12</v>
      </c>
      <c r="D41" s="84">
        <v>1765.5</v>
      </c>
      <c r="E41" s="27" t="s">
        <v>86</v>
      </c>
      <c r="F41" s="5" t="s">
        <v>37</v>
      </c>
      <c r="G41" s="6">
        <v>1</v>
      </c>
    </row>
    <row r="42" spans="1:7" ht="16.5" thickBot="1" x14ac:dyDescent="0.3">
      <c r="A42" s="111">
        <v>1535.08</v>
      </c>
      <c r="B42" s="6" t="s">
        <v>36</v>
      </c>
      <c r="C42" s="4" t="s">
        <v>12</v>
      </c>
      <c r="D42" s="84">
        <v>1765.5</v>
      </c>
      <c r="E42" s="27" t="s">
        <v>87</v>
      </c>
      <c r="F42" s="14" t="s">
        <v>56</v>
      </c>
      <c r="G42" s="6">
        <v>2</v>
      </c>
    </row>
    <row r="43" spans="1:7" ht="16.5" thickBot="1" x14ac:dyDescent="0.3">
      <c r="A43" s="111">
        <v>1535.08</v>
      </c>
      <c r="B43" s="6" t="s">
        <v>36</v>
      </c>
      <c r="C43" s="4" t="s">
        <v>12</v>
      </c>
      <c r="D43" s="84">
        <v>1765.5</v>
      </c>
      <c r="E43" s="27" t="s">
        <v>88</v>
      </c>
      <c r="F43" s="5" t="s">
        <v>38</v>
      </c>
      <c r="G43" s="6">
        <v>1</v>
      </c>
    </row>
    <row r="44" spans="1:7" ht="16.5" thickBot="1" x14ac:dyDescent="0.3">
      <c r="A44" s="111">
        <v>1535.08</v>
      </c>
      <c r="B44" s="6" t="s">
        <v>36</v>
      </c>
      <c r="C44" s="4" t="s">
        <v>12</v>
      </c>
      <c r="D44" s="84">
        <v>1765.5</v>
      </c>
      <c r="E44" s="27" t="s">
        <v>89</v>
      </c>
      <c r="F44" s="5" t="s">
        <v>39</v>
      </c>
      <c r="G44" s="6">
        <v>1</v>
      </c>
    </row>
    <row r="45" spans="1:7" ht="16.5" thickBot="1" x14ac:dyDescent="0.3">
      <c r="A45" s="111">
        <v>1535.08</v>
      </c>
      <c r="B45" s="6" t="s">
        <v>36</v>
      </c>
      <c r="C45" s="4" t="s">
        <v>12</v>
      </c>
      <c r="D45" s="84">
        <v>1765.5</v>
      </c>
      <c r="E45" s="27" t="s">
        <v>90</v>
      </c>
      <c r="F45" s="5" t="s">
        <v>40</v>
      </c>
      <c r="G45" s="6">
        <v>1</v>
      </c>
    </row>
    <row r="46" spans="1:7" ht="16.5" thickBot="1" x14ac:dyDescent="0.3">
      <c r="A46" s="111">
        <v>1535.08</v>
      </c>
      <c r="B46" s="6" t="s">
        <v>36</v>
      </c>
      <c r="C46" s="4" t="s">
        <v>12</v>
      </c>
      <c r="D46" s="84">
        <v>1765.5</v>
      </c>
      <c r="E46" s="27" t="s">
        <v>124</v>
      </c>
      <c r="F46" s="5" t="s">
        <v>125</v>
      </c>
      <c r="G46" s="6">
        <v>1</v>
      </c>
    </row>
    <row r="47" spans="1:7" ht="16.5" thickBot="1" x14ac:dyDescent="0.3">
      <c r="A47" s="111">
        <v>1535.08</v>
      </c>
      <c r="B47" s="6" t="s">
        <v>36</v>
      </c>
      <c r="C47" s="4" t="s">
        <v>12</v>
      </c>
      <c r="D47" s="84">
        <v>1765.5</v>
      </c>
      <c r="E47" s="27" t="s">
        <v>91</v>
      </c>
      <c r="F47" s="5" t="s">
        <v>41</v>
      </c>
      <c r="G47" s="6">
        <v>1</v>
      </c>
    </row>
    <row r="48" spans="1:7" ht="16.5" thickBot="1" x14ac:dyDescent="0.3">
      <c r="A48" s="111">
        <v>1535.08</v>
      </c>
      <c r="B48" s="6" t="s">
        <v>36</v>
      </c>
      <c r="C48" s="4" t="s">
        <v>12</v>
      </c>
      <c r="D48" s="84">
        <v>1765.5</v>
      </c>
      <c r="E48" s="27" t="s">
        <v>92</v>
      </c>
      <c r="F48" s="5" t="s">
        <v>42</v>
      </c>
      <c r="G48" s="6">
        <v>1</v>
      </c>
    </row>
    <row r="49" spans="1:7" ht="16.5" thickBot="1" x14ac:dyDescent="0.3">
      <c r="A49" s="111">
        <v>1106.51</v>
      </c>
      <c r="B49" s="6" t="s">
        <v>43</v>
      </c>
      <c r="C49" s="4" t="s">
        <v>12</v>
      </c>
      <c r="D49" s="84">
        <v>1272.5899999999999</v>
      </c>
      <c r="E49" s="27" t="s">
        <v>93</v>
      </c>
      <c r="F49" s="5" t="s">
        <v>44</v>
      </c>
      <c r="G49" s="6">
        <v>1</v>
      </c>
    </row>
    <row r="50" spans="1:7" ht="16.5" thickBot="1" x14ac:dyDescent="0.3">
      <c r="A50" s="111">
        <v>1106.51</v>
      </c>
      <c r="B50" s="6" t="s">
        <v>43</v>
      </c>
      <c r="C50" s="4" t="s">
        <v>12</v>
      </c>
      <c r="D50" s="84">
        <v>1272.5899999999999</v>
      </c>
      <c r="E50" s="27" t="s">
        <v>94</v>
      </c>
      <c r="F50" s="5" t="s">
        <v>45</v>
      </c>
      <c r="G50" s="6">
        <v>4</v>
      </c>
    </row>
    <row r="51" spans="1:7" ht="16.5" thickBot="1" x14ac:dyDescent="0.3">
      <c r="A51" s="111">
        <v>1106.51</v>
      </c>
      <c r="B51" s="6" t="s">
        <v>43</v>
      </c>
      <c r="C51" s="4" t="s">
        <v>12</v>
      </c>
      <c r="D51" s="84">
        <v>1272.5899999999999</v>
      </c>
      <c r="E51" s="27" t="s">
        <v>95</v>
      </c>
      <c r="F51" s="5" t="s">
        <v>46</v>
      </c>
      <c r="G51" s="6">
        <v>1</v>
      </c>
    </row>
    <row r="52" spans="1:7" ht="16.5" thickBot="1" x14ac:dyDescent="0.3">
      <c r="A52" s="111">
        <v>1106.51</v>
      </c>
      <c r="B52" s="6" t="s">
        <v>43</v>
      </c>
      <c r="C52" s="4" t="s">
        <v>12</v>
      </c>
      <c r="D52" s="84">
        <v>1272.5899999999999</v>
      </c>
      <c r="E52" s="27" t="s">
        <v>96</v>
      </c>
      <c r="F52" s="5" t="s">
        <v>47</v>
      </c>
      <c r="G52" s="6">
        <v>1</v>
      </c>
    </row>
    <row r="53" spans="1:7" ht="16.5" thickBot="1" x14ac:dyDescent="0.3">
      <c r="A53" s="111">
        <v>990.66</v>
      </c>
      <c r="B53" s="6" t="s">
        <v>48</v>
      </c>
      <c r="C53" s="4" t="s">
        <v>12</v>
      </c>
      <c r="D53" s="84">
        <v>1139.3599999999999</v>
      </c>
      <c r="E53" s="27" t="s">
        <v>97</v>
      </c>
      <c r="F53" s="5" t="s">
        <v>49</v>
      </c>
      <c r="G53" s="6">
        <v>2</v>
      </c>
    </row>
    <row r="54" spans="1:7" ht="16.5" thickBot="1" x14ac:dyDescent="0.3">
      <c r="A54" s="111">
        <v>990.66</v>
      </c>
      <c r="B54" s="6" t="s">
        <v>48</v>
      </c>
      <c r="C54" s="4" t="s">
        <v>12</v>
      </c>
      <c r="D54" s="84">
        <v>1139.3599999999999</v>
      </c>
      <c r="E54" s="27" t="s">
        <v>98</v>
      </c>
      <c r="F54" s="5" t="s">
        <v>50</v>
      </c>
      <c r="G54" s="6">
        <v>2</v>
      </c>
    </row>
    <row r="55" spans="1:7" ht="16.5" thickBot="1" x14ac:dyDescent="0.3">
      <c r="A55" s="111">
        <v>990.66</v>
      </c>
      <c r="B55" s="6" t="s">
        <v>48</v>
      </c>
      <c r="C55" s="4" t="s">
        <v>12</v>
      </c>
      <c r="D55" s="84">
        <v>1139.3599999999999</v>
      </c>
      <c r="E55" s="27" t="s">
        <v>99</v>
      </c>
      <c r="F55" s="5" t="s">
        <v>51</v>
      </c>
      <c r="G55" s="6">
        <v>3</v>
      </c>
    </row>
    <row r="56" spans="1:7" ht="16.5" thickBot="1" x14ac:dyDescent="0.3">
      <c r="A56" s="111">
        <v>900.27</v>
      </c>
      <c r="B56" s="16" t="s">
        <v>52</v>
      </c>
      <c r="C56" s="99" t="s">
        <v>12</v>
      </c>
      <c r="D56" s="84">
        <v>1035.4100000000001</v>
      </c>
      <c r="E56" s="26" t="s">
        <v>100</v>
      </c>
      <c r="F56" s="19" t="s">
        <v>53</v>
      </c>
      <c r="G56" s="6">
        <v>8</v>
      </c>
    </row>
    <row r="57" spans="1:7" ht="15.75" thickBot="1" x14ac:dyDescent="0.3">
      <c r="A57" s="338">
        <f>'12'!D59</f>
        <v>0</v>
      </c>
      <c r="B57" s="339"/>
      <c r="C57" s="339"/>
      <c r="D57" s="339"/>
      <c r="E57" s="339"/>
      <c r="F57" s="339"/>
      <c r="G57" s="6"/>
    </row>
    <row r="58" spans="1:7" ht="19.5" thickBot="1" x14ac:dyDescent="0.35">
      <c r="A58" s="340"/>
      <c r="B58" s="341"/>
      <c r="C58" s="341"/>
      <c r="D58" s="341"/>
      <c r="E58" s="341"/>
      <c r="F58" s="341"/>
      <c r="G58" s="60">
        <f>SUM(G11:G56)</f>
        <v>62</v>
      </c>
    </row>
    <row r="59" spans="1:7" ht="19.5" thickBot="1" x14ac:dyDescent="0.35">
      <c r="A59" s="112">
        <f>'12'!D61</f>
        <v>0</v>
      </c>
      <c r="B59" s="346" t="s">
        <v>160</v>
      </c>
      <c r="C59" s="347"/>
      <c r="D59" s="84">
        <f t="shared" ref="D59:D60" si="0">A59*(6.23%)+A59</f>
        <v>0</v>
      </c>
      <c r="E59" s="65"/>
      <c r="F59" s="66"/>
    </row>
    <row r="60" spans="1:7" ht="16.5" thickBot="1" x14ac:dyDescent="0.3">
      <c r="A60" s="111">
        <f>'12'!D62</f>
        <v>0</v>
      </c>
      <c r="D60" s="84">
        <f t="shared" si="0"/>
        <v>0</v>
      </c>
      <c r="E60" s="39" t="s">
        <v>118</v>
      </c>
      <c r="F60" s="39" t="s">
        <v>120</v>
      </c>
    </row>
    <row r="61" spans="1:7" ht="16.5" thickBot="1" x14ac:dyDescent="0.3">
      <c r="A61" s="111">
        <v>788</v>
      </c>
      <c r="D61" s="101">
        <v>994.69</v>
      </c>
      <c r="E61" s="71" t="s">
        <v>117</v>
      </c>
      <c r="F61" s="44" t="s">
        <v>127</v>
      </c>
      <c r="G61" s="45">
        <v>1</v>
      </c>
    </row>
    <row r="62" spans="1:7" ht="16.5" thickBot="1" x14ac:dyDescent="0.3">
      <c r="A62" s="111">
        <v>945.38</v>
      </c>
      <c r="B62" s="41"/>
      <c r="D62" s="101">
        <v>1267.74</v>
      </c>
      <c r="E62" s="67" t="s">
        <v>115</v>
      </c>
      <c r="F62" s="34" t="s">
        <v>128</v>
      </c>
      <c r="G62" s="32">
        <v>1</v>
      </c>
    </row>
    <row r="63" spans="1:7" ht="16.5" thickBot="1" x14ac:dyDescent="0.3">
      <c r="A63" s="108">
        <v>1023.52</v>
      </c>
      <c r="B63" s="41">
        <v>0</v>
      </c>
      <c r="D63" s="101">
        <v>1372.9</v>
      </c>
      <c r="E63" s="68" t="s">
        <v>116</v>
      </c>
      <c r="F63" s="48" t="s">
        <v>113</v>
      </c>
      <c r="G63" s="49">
        <v>1</v>
      </c>
    </row>
    <row r="64" spans="1:7" ht="15.75" thickBot="1" x14ac:dyDescent="0.3">
      <c r="A64" s="108"/>
    </row>
    <row r="65" spans="1:7" ht="19.5" thickBot="1" x14ac:dyDescent="0.35">
      <c r="A65" s="108"/>
      <c r="G65" s="60">
        <f>G58+G61+G62+G63</f>
        <v>65</v>
      </c>
    </row>
    <row r="66" spans="1:7" ht="19.5" thickBot="1" x14ac:dyDescent="0.35">
      <c r="A66" s="335" t="s">
        <v>169</v>
      </c>
      <c r="B66" s="336"/>
      <c r="C66" s="336"/>
      <c r="D66" s="336"/>
      <c r="E66" s="336"/>
      <c r="F66" s="337"/>
    </row>
    <row r="67" spans="1:7" ht="18.75" x14ac:dyDescent="0.3">
      <c r="A67" s="108"/>
      <c r="B67" s="102"/>
      <c r="C67" s="102"/>
      <c r="D67" s="102"/>
      <c r="E67" s="102"/>
      <c r="F67" s="102"/>
      <c r="G67" s="102"/>
    </row>
  </sheetData>
  <mergeCells count="12">
    <mergeCell ref="A57:F58"/>
    <mergeCell ref="B59:C59"/>
    <mergeCell ref="A66:F66"/>
    <mergeCell ref="A1:G1"/>
    <mergeCell ref="A2:G2"/>
    <mergeCell ref="A3:G3"/>
    <mergeCell ref="A5:G5"/>
    <mergeCell ref="B7:E7"/>
    <mergeCell ref="B8:B10"/>
    <mergeCell ref="E8:E10"/>
    <mergeCell ref="F8:F10"/>
    <mergeCell ref="G8:G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opLeftCell="A47" workbookViewId="0">
      <selection sqref="A1:G66"/>
    </sheetView>
  </sheetViews>
  <sheetFormatPr defaultRowHeight="15" x14ac:dyDescent="0.25"/>
  <cols>
    <col min="1" max="1" width="18.140625" customWidth="1"/>
    <col min="2" max="2" width="20.28515625" customWidth="1"/>
    <col min="3" max="3" width="21" customWidth="1"/>
    <col min="4" max="4" width="12" customWidth="1"/>
    <col min="5" max="5" width="14" customWidth="1"/>
    <col min="6" max="6" width="55.85546875" customWidth="1"/>
    <col min="7" max="7" width="9.28515625" customWidth="1"/>
  </cols>
  <sheetData>
    <row r="1" spans="1:7" ht="25.5" x14ac:dyDescent="0.25">
      <c r="A1" s="342" t="s">
        <v>133</v>
      </c>
      <c r="B1" s="342"/>
      <c r="C1" s="342"/>
      <c r="D1" s="342"/>
      <c r="E1" s="342"/>
      <c r="F1" s="342"/>
      <c r="G1" s="342"/>
    </row>
    <row r="2" spans="1:7" x14ac:dyDescent="0.25">
      <c r="A2" s="331" t="s">
        <v>134</v>
      </c>
      <c r="B2" s="331"/>
      <c r="C2" s="331"/>
      <c r="D2" s="331"/>
      <c r="E2" s="331"/>
      <c r="F2" s="331"/>
      <c r="G2" s="331"/>
    </row>
    <row r="3" spans="1:7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7" ht="19.5" thickBot="1" x14ac:dyDescent="0.3">
      <c r="A4" s="106"/>
      <c r="B4" s="75"/>
      <c r="C4" s="75"/>
      <c r="D4" s="75"/>
      <c r="E4" s="75"/>
      <c r="F4" s="75"/>
      <c r="G4" s="75"/>
    </row>
    <row r="5" spans="1:7" ht="21.75" thickBot="1" x14ac:dyDescent="0.4">
      <c r="A5" s="343" t="s">
        <v>170</v>
      </c>
      <c r="B5" s="344"/>
      <c r="C5" s="344"/>
      <c r="D5" s="344"/>
      <c r="E5" s="344"/>
      <c r="F5" s="344"/>
      <c r="G5" s="345"/>
    </row>
    <row r="6" spans="1:7" ht="15.75" thickBot="1" x14ac:dyDescent="0.3">
      <c r="A6" s="107"/>
      <c r="B6" s="12"/>
    </row>
    <row r="7" spans="1:7" ht="19.5" customHeight="1" thickBot="1" x14ac:dyDescent="0.3">
      <c r="A7" s="108"/>
      <c r="B7" s="326" t="s">
        <v>101</v>
      </c>
      <c r="C7" s="327"/>
      <c r="D7" s="327"/>
      <c r="E7" s="328"/>
      <c r="F7" s="11"/>
      <c r="G7" s="11"/>
    </row>
    <row r="8" spans="1:7" ht="15.75" customHeight="1" thickBot="1" x14ac:dyDescent="0.3">
      <c r="A8" s="108"/>
      <c r="B8" s="322" t="s">
        <v>0</v>
      </c>
      <c r="C8" s="10" t="s">
        <v>1</v>
      </c>
      <c r="D8" s="3" t="s">
        <v>4</v>
      </c>
      <c r="E8" s="322" t="s">
        <v>54</v>
      </c>
      <c r="F8" s="324" t="s">
        <v>6</v>
      </c>
      <c r="G8" s="324" t="s">
        <v>7</v>
      </c>
    </row>
    <row r="9" spans="1:7" ht="15" customHeight="1" x14ac:dyDescent="0.25">
      <c r="A9" s="109" t="s">
        <v>59</v>
      </c>
      <c r="B9" s="323"/>
      <c r="C9" s="1" t="s">
        <v>2</v>
      </c>
      <c r="D9" s="2"/>
      <c r="E9" s="323"/>
      <c r="F9" s="325"/>
      <c r="G9" s="325"/>
    </row>
    <row r="10" spans="1:7" ht="2.25" customHeight="1" thickBot="1" x14ac:dyDescent="0.3">
      <c r="A10" s="110" t="s">
        <v>55</v>
      </c>
      <c r="B10" s="348"/>
      <c r="C10" s="1" t="s">
        <v>3</v>
      </c>
      <c r="D10" s="2">
        <v>8567.1</v>
      </c>
      <c r="E10" s="348"/>
      <c r="F10" s="349"/>
      <c r="G10" s="349"/>
    </row>
    <row r="11" spans="1:7" ht="15.75" customHeight="1" thickBot="1" x14ac:dyDescent="0.3">
      <c r="A11" s="111">
        <v>5776.45</v>
      </c>
      <c r="B11" s="16" t="s">
        <v>8</v>
      </c>
      <c r="C11" s="17" t="s">
        <v>9</v>
      </c>
      <c r="D11" s="84">
        <v>8567.1</v>
      </c>
      <c r="E11" s="26" t="s">
        <v>62</v>
      </c>
      <c r="F11" s="19" t="s">
        <v>10</v>
      </c>
      <c r="G11" s="16">
        <v>1</v>
      </c>
    </row>
    <row r="12" spans="1:7" ht="15.75" customHeight="1" thickBot="1" x14ac:dyDescent="0.3">
      <c r="A12" s="111">
        <v>4207.3100000000004</v>
      </c>
      <c r="B12" s="6" t="s">
        <v>11</v>
      </c>
      <c r="C12" s="4" t="s">
        <v>12</v>
      </c>
      <c r="D12" s="84">
        <v>5055.6099999999997</v>
      </c>
      <c r="E12" s="27" t="s">
        <v>63</v>
      </c>
      <c r="F12" s="5" t="s">
        <v>13</v>
      </c>
      <c r="G12" s="6">
        <v>1</v>
      </c>
    </row>
    <row r="13" spans="1:7" ht="15.75" customHeight="1" thickBot="1" x14ac:dyDescent="0.3">
      <c r="A13" s="111">
        <v>4207.3100000000004</v>
      </c>
      <c r="B13" s="6" t="s">
        <v>11</v>
      </c>
      <c r="C13" s="4" t="s">
        <v>12</v>
      </c>
      <c r="D13" s="84">
        <v>5055.6099999999997</v>
      </c>
      <c r="E13" s="27" t="s">
        <v>64</v>
      </c>
      <c r="F13" s="5" t="s">
        <v>14</v>
      </c>
      <c r="G13" s="6">
        <v>1</v>
      </c>
    </row>
    <row r="14" spans="1:7" ht="17.25" customHeight="1" thickBot="1" x14ac:dyDescent="0.3">
      <c r="A14" s="111">
        <v>4207.3100000000004</v>
      </c>
      <c r="B14" s="6" t="s">
        <v>11</v>
      </c>
      <c r="C14" s="4" t="s">
        <v>12</v>
      </c>
      <c r="D14" s="84">
        <v>5055.6099999999997</v>
      </c>
      <c r="E14" s="27" t="s">
        <v>65</v>
      </c>
      <c r="F14" s="5" t="s">
        <v>15</v>
      </c>
      <c r="G14" s="6">
        <v>1</v>
      </c>
    </row>
    <row r="15" spans="1:7" ht="17.25" customHeight="1" thickBot="1" x14ac:dyDescent="0.3">
      <c r="A15" s="111">
        <v>4207.3100000000004</v>
      </c>
      <c r="B15" s="6" t="s">
        <v>11</v>
      </c>
      <c r="C15" s="4" t="s">
        <v>12</v>
      </c>
      <c r="D15" s="84">
        <v>5055.6099999999997</v>
      </c>
      <c r="E15" s="27" t="s">
        <v>66</v>
      </c>
      <c r="F15" s="5" t="s">
        <v>16</v>
      </c>
      <c r="G15" s="6">
        <v>1</v>
      </c>
    </row>
    <row r="16" spans="1:7" ht="17.25" customHeight="1" thickBot="1" x14ac:dyDescent="0.3">
      <c r="A16" s="111">
        <v>4207.3100000000004</v>
      </c>
      <c r="B16" s="6" t="s">
        <v>11</v>
      </c>
      <c r="C16" s="4" t="s">
        <v>12</v>
      </c>
      <c r="D16" s="84">
        <v>5055.6099999999997</v>
      </c>
      <c r="E16" s="27" t="s">
        <v>67</v>
      </c>
      <c r="F16" s="5" t="s">
        <v>17</v>
      </c>
      <c r="G16" s="6">
        <v>1</v>
      </c>
    </row>
    <row r="17" spans="1:7" ht="17.25" customHeight="1" thickBot="1" x14ac:dyDescent="0.3">
      <c r="A17" s="111">
        <v>4207.3100000000004</v>
      </c>
      <c r="B17" s="6" t="s">
        <v>11</v>
      </c>
      <c r="C17" s="4" t="s">
        <v>12</v>
      </c>
      <c r="D17" s="84">
        <v>5055.6099999999997</v>
      </c>
      <c r="E17" s="27" t="s">
        <v>68</v>
      </c>
      <c r="F17" s="5" t="s">
        <v>18</v>
      </c>
      <c r="G17" s="6">
        <v>1</v>
      </c>
    </row>
    <row r="18" spans="1:7" ht="18.75" customHeight="1" thickBot="1" x14ac:dyDescent="0.3">
      <c r="A18" s="111">
        <v>4207.3100000000004</v>
      </c>
      <c r="B18" s="6" t="s">
        <v>11</v>
      </c>
      <c r="C18" s="4" t="s">
        <v>12</v>
      </c>
      <c r="D18" s="84">
        <v>5055.6099999999997</v>
      </c>
      <c r="E18" s="27" t="s">
        <v>69</v>
      </c>
      <c r="F18" s="5" t="s">
        <v>19</v>
      </c>
      <c r="G18" s="6">
        <v>1</v>
      </c>
    </row>
    <row r="19" spans="1:7" ht="18.75" customHeight="1" thickBot="1" x14ac:dyDescent="0.3">
      <c r="A19" s="111">
        <v>4207.3100000000004</v>
      </c>
      <c r="B19" s="6" t="s">
        <v>11</v>
      </c>
      <c r="C19" s="4" t="s">
        <v>12</v>
      </c>
      <c r="D19" s="84">
        <v>5055.6099999999997</v>
      </c>
      <c r="E19" s="27" t="s">
        <v>70</v>
      </c>
      <c r="F19" s="5" t="s">
        <v>20</v>
      </c>
      <c r="G19" s="6">
        <v>1</v>
      </c>
    </row>
    <row r="20" spans="1:7" ht="16.5" customHeight="1" thickBot="1" x14ac:dyDescent="0.3">
      <c r="A20" s="111">
        <v>4207.3100000000004</v>
      </c>
      <c r="B20" s="6" t="s">
        <v>11</v>
      </c>
      <c r="C20" s="4" t="s">
        <v>12</v>
      </c>
      <c r="D20" s="84">
        <v>5055.6099999999997</v>
      </c>
      <c r="E20" s="27" t="s">
        <v>71</v>
      </c>
      <c r="F20" s="5" t="s">
        <v>21</v>
      </c>
      <c r="G20" s="6">
        <v>1</v>
      </c>
    </row>
    <row r="21" spans="1:7" ht="15.75" customHeight="1" thickBot="1" x14ac:dyDescent="0.3">
      <c r="A21" s="111">
        <v>4207.3100000000004</v>
      </c>
      <c r="B21" s="6" t="s">
        <v>11</v>
      </c>
      <c r="C21" s="4" t="s">
        <v>12</v>
      </c>
      <c r="D21" s="84">
        <v>5055.6099999999997</v>
      </c>
      <c r="E21" s="27" t="s">
        <v>72</v>
      </c>
      <c r="F21" s="5" t="s">
        <v>22</v>
      </c>
      <c r="G21" s="6">
        <v>1</v>
      </c>
    </row>
    <row r="22" spans="1:7" ht="17.25" customHeight="1" thickBot="1" x14ac:dyDescent="0.3">
      <c r="A22" s="111">
        <v>4207.3100000000004</v>
      </c>
      <c r="B22" s="6" t="s">
        <v>11</v>
      </c>
      <c r="C22" s="4" t="s">
        <v>12</v>
      </c>
      <c r="D22" s="84">
        <v>5055.6099999999997</v>
      </c>
      <c r="E22" s="27" t="s">
        <v>61</v>
      </c>
      <c r="F22" s="5" t="s">
        <v>60</v>
      </c>
      <c r="G22" s="6">
        <v>1</v>
      </c>
    </row>
    <row r="23" spans="1:7" ht="17.25" customHeight="1" thickBot="1" x14ac:dyDescent="0.3">
      <c r="A23" s="111"/>
      <c r="B23" s="6" t="s">
        <v>11</v>
      </c>
      <c r="C23" s="4" t="s">
        <v>12</v>
      </c>
      <c r="D23" s="84">
        <v>3979.75</v>
      </c>
      <c r="E23" s="27" t="s">
        <v>171</v>
      </c>
      <c r="F23" s="5" t="s">
        <v>165</v>
      </c>
      <c r="G23" s="6">
        <v>1</v>
      </c>
    </row>
    <row r="24" spans="1:7" ht="17.25" customHeight="1" thickBot="1" x14ac:dyDescent="0.3">
      <c r="A24" s="111">
        <v>2988.13</v>
      </c>
      <c r="B24" s="6" t="s">
        <v>11</v>
      </c>
      <c r="C24" s="4" t="s">
        <v>12</v>
      </c>
      <c r="D24" s="84">
        <v>3517.11</v>
      </c>
      <c r="E24" s="27" t="s">
        <v>157</v>
      </c>
      <c r="F24" s="5" t="s">
        <v>158</v>
      </c>
      <c r="G24" s="6">
        <v>1</v>
      </c>
    </row>
    <row r="25" spans="1:7" ht="16.5" customHeight="1" thickBot="1" x14ac:dyDescent="0.3">
      <c r="A25" s="111">
        <v>2310.58</v>
      </c>
      <c r="B25" s="6" t="s">
        <v>23</v>
      </c>
      <c r="C25" s="4" t="s">
        <v>12</v>
      </c>
      <c r="D25" s="84">
        <v>2776.45</v>
      </c>
      <c r="E25" s="27" t="s">
        <v>73</v>
      </c>
      <c r="F25" s="5" t="s">
        <v>24</v>
      </c>
      <c r="G25" s="6">
        <v>2</v>
      </c>
    </row>
    <row r="26" spans="1:7" ht="17.25" customHeight="1" thickBot="1" x14ac:dyDescent="0.3">
      <c r="A26" s="111"/>
      <c r="B26" s="6" t="s">
        <v>23</v>
      </c>
      <c r="C26" s="4" t="s">
        <v>12</v>
      </c>
      <c r="D26" s="84">
        <v>2480.44</v>
      </c>
      <c r="E26" s="27" t="s">
        <v>167</v>
      </c>
      <c r="F26" s="5" t="s">
        <v>166</v>
      </c>
      <c r="G26" s="6">
        <v>1</v>
      </c>
    </row>
    <row r="27" spans="1:7" ht="18.75" customHeight="1" thickBot="1" x14ac:dyDescent="0.3">
      <c r="A27" s="111">
        <v>2064.23</v>
      </c>
      <c r="B27" s="6" t="s">
        <v>23</v>
      </c>
      <c r="C27" s="4" t="s">
        <v>12</v>
      </c>
      <c r="D27" s="84">
        <v>2480.44</v>
      </c>
      <c r="E27" s="27" t="s">
        <v>74</v>
      </c>
      <c r="F27" s="5" t="s">
        <v>25</v>
      </c>
      <c r="G27" s="6">
        <v>1</v>
      </c>
    </row>
    <row r="28" spans="1:7" ht="18" customHeight="1" thickBot="1" x14ac:dyDescent="0.3">
      <c r="A28" s="111">
        <v>2064.23</v>
      </c>
      <c r="B28" s="6" t="s">
        <v>23</v>
      </c>
      <c r="C28" s="4" t="s">
        <v>12</v>
      </c>
      <c r="D28" s="84">
        <v>2480.44</v>
      </c>
      <c r="E28" s="27" t="s">
        <v>75</v>
      </c>
      <c r="F28" s="5" t="s">
        <v>26</v>
      </c>
      <c r="G28" s="6">
        <v>1</v>
      </c>
    </row>
    <row r="29" spans="1:7" ht="17.25" customHeight="1" thickBot="1" x14ac:dyDescent="0.3">
      <c r="A29" s="111">
        <v>2064.23</v>
      </c>
      <c r="B29" s="6" t="s">
        <v>23</v>
      </c>
      <c r="C29" s="4" t="s">
        <v>12</v>
      </c>
      <c r="D29" s="84">
        <v>2480.44</v>
      </c>
      <c r="E29" s="27" t="s">
        <v>76</v>
      </c>
      <c r="F29" s="5" t="s">
        <v>27</v>
      </c>
      <c r="G29" s="6">
        <v>1</v>
      </c>
    </row>
    <row r="30" spans="1:7" ht="16.5" customHeight="1" thickBot="1" x14ac:dyDescent="0.3">
      <c r="A30" s="111">
        <v>2064.23</v>
      </c>
      <c r="B30" s="6" t="s">
        <v>23</v>
      </c>
      <c r="C30" s="4" t="s">
        <v>12</v>
      </c>
      <c r="D30" s="84">
        <v>2480.44</v>
      </c>
      <c r="E30" s="27" t="s">
        <v>77</v>
      </c>
      <c r="F30" s="5" t="s">
        <v>28</v>
      </c>
      <c r="G30" s="6">
        <v>1</v>
      </c>
    </row>
    <row r="31" spans="1:7" ht="18.75" customHeight="1" thickBot="1" x14ac:dyDescent="0.3">
      <c r="A31" s="111">
        <v>2064.23</v>
      </c>
      <c r="B31" s="6" t="s">
        <v>23</v>
      </c>
      <c r="C31" s="4" t="s">
        <v>12</v>
      </c>
      <c r="D31" s="84">
        <v>2480.44</v>
      </c>
      <c r="E31" s="27" t="s">
        <v>78</v>
      </c>
      <c r="F31" s="5" t="s">
        <v>29</v>
      </c>
      <c r="G31" s="6">
        <v>1</v>
      </c>
    </row>
    <row r="32" spans="1:7" ht="16.5" customHeight="1" thickBot="1" x14ac:dyDescent="0.3">
      <c r="A32" s="111">
        <v>2064.23</v>
      </c>
      <c r="B32" s="6" t="s">
        <v>23</v>
      </c>
      <c r="C32" s="4" t="s">
        <v>12</v>
      </c>
      <c r="D32" s="84">
        <v>2480.44</v>
      </c>
      <c r="E32" s="27" t="s">
        <v>79</v>
      </c>
      <c r="F32" s="5" t="s">
        <v>30</v>
      </c>
      <c r="G32" s="6">
        <v>1</v>
      </c>
    </row>
    <row r="33" spans="1:7" ht="15.75" customHeight="1" thickBot="1" x14ac:dyDescent="0.3">
      <c r="A33" s="111">
        <v>2064.23</v>
      </c>
      <c r="B33" s="6" t="s">
        <v>23</v>
      </c>
      <c r="C33" s="4" t="s">
        <v>12</v>
      </c>
      <c r="D33" s="84">
        <v>2480.44</v>
      </c>
      <c r="E33" s="27" t="s">
        <v>80</v>
      </c>
      <c r="F33" s="5" t="s">
        <v>31</v>
      </c>
      <c r="G33" s="6">
        <v>1</v>
      </c>
    </row>
    <row r="34" spans="1:7" ht="15.75" customHeight="1" thickBot="1" x14ac:dyDescent="0.3">
      <c r="A34" s="111">
        <v>2064.23</v>
      </c>
      <c r="B34" s="6" t="s">
        <v>23</v>
      </c>
      <c r="C34" s="4" t="s">
        <v>12</v>
      </c>
      <c r="D34" s="84">
        <v>2480.44</v>
      </c>
      <c r="E34" s="27" t="s">
        <v>81</v>
      </c>
      <c r="F34" s="5" t="s">
        <v>32</v>
      </c>
      <c r="G34" s="6">
        <v>1</v>
      </c>
    </row>
    <row r="35" spans="1:7" ht="15.75" customHeight="1" thickBot="1" x14ac:dyDescent="0.3">
      <c r="A35" s="111">
        <v>2064.23</v>
      </c>
      <c r="B35" s="6" t="s">
        <v>23</v>
      </c>
      <c r="C35" s="4" t="s">
        <v>12</v>
      </c>
      <c r="D35" s="84">
        <v>2480.44</v>
      </c>
      <c r="E35" s="27" t="s">
        <v>82</v>
      </c>
      <c r="F35" s="5" t="s">
        <v>33</v>
      </c>
      <c r="G35" s="6">
        <v>1</v>
      </c>
    </row>
    <row r="36" spans="1:7" ht="15.75" customHeight="1" thickBot="1" x14ac:dyDescent="0.3">
      <c r="A36" s="111">
        <v>2064.23</v>
      </c>
      <c r="B36" s="6" t="s">
        <v>23</v>
      </c>
      <c r="C36" s="4" t="s">
        <v>12</v>
      </c>
      <c r="D36" s="84">
        <v>2480.44</v>
      </c>
      <c r="E36" s="27" t="s">
        <v>83</v>
      </c>
      <c r="F36" s="5" t="s">
        <v>34</v>
      </c>
      <c r="G36" s="6">
        <v>1</v>
      </c>
    </row>
    <row r="37" spans="1:7" ht="17.25" customHeight="1" thickBot="1" x14ac:dyDescent="0.3">
      <c r="A37" s="111">
        <v>2064.23</v>
      </c>
      <c r="B37" s="6" t="s">
        <v>23</v>
      </c>
      <c r="C37" s="4" t="s">
        <v>12</v>
      </c>
      <c r="D37" s="84">
        <v>2480.44</v>
      </c>
      <c r="E37" s="27" t="s">
        <v>136</v>
      </c>
      <c r="F37" s="5" t="s">
        <v>137</v>
      </c>
      <c r="G37" s="6">
        <v>1</v>
      </c>
    </row>
    <row r="38" spans="1:7" ht="17.25" customHeight="1" thickBot="1" x14ac:dyDescent="0.3">
      <c r="A38" s="111">
        <v>2064.23</v>
      </c>
      <c r="B38" s="6" t="s">
        <v>23</v>
      </c>
      <c r="C38" s="4" t="s">
        <v>12</v>
      </c>
      <c r="D38" s="84">
        <v>2480.44</v>
      </c>
      <c r="E38" s="27" t="s">
        <v>84</v>
      </c>
      <c r="F38" s="5" t="s">
        <v>57</v>
      </c>
      <c r="G38" s="6">
        <v>1</v>
      </c>
    </row>
    <row r="39" spans="1:7" ht="15.75" customHeight="1" thickBot="1" x14ac:dyDescent="0.3">
      <c r="A39" s="111">
        <v>2064.23</v>
      </c>
      <c r="B39" s="6" t="s">
        <v>23</v>
      </c>
      <c r="C39" s="4" t="s">
        <v>12</v>
      </c>
      <c r="D39" s="84">
        <v>2480.44</v>
      </c>
      <c r="E39" s="27" t="s">
        <v>85</v>
      </c>
      <c r="F39" s="104" t="s">
        <v>35</v>
      </c>
      <c r="G39" s="6">
        <v>1</v>
      </c>
    </row>
    <row r="40" spans="1:7" ht="16.5" thickBot="1" x14ac:dyDescent="0.3">
      <c r="A40" s="111">
        <v>2064.23</v>
      </c>
      <c r="B40" s="6" t="s">
        <v>23</v>
      </c>
      <c r="C40" s="4" t="s">
        <v>12</v>
      </c>
      <c r="D40" s="84">
        <v>2480.44</v>
      </c>
      <c r="E40" s="103" t="s">
        <v>161</v>
      </c>
      <c r="F40" s="105" t="s">
        <v>162</v>
      </c>
      <c r="G40" s="6">
        <v>1</v>
      </c>
    </row>
    <row r="41" spans="1:7" ht="18" customHeight="1" thickBot="1" x14ac:dyDescent="0.3">
      <c r="A41" s="111">
        <v>1535.08</v>
      </c>
      <c r="B41" s="6" t="s">
        <v>36</v>
      </c>
      <c r="C41" s="4" t="s">
        <v>12</v>
      </c>
      <c r="D41" s="84">
        <v>1844.59</v>
      </c>
      <c r="E41" s="27" t="s">
        <v>86</v>
      </c>
      <c r="F41" s="5" t="s">
        <v>37</v>
      </c>
      <c r="G41" s="6">
        <v>1</v>
      </c>
    </row>
    <row r="42" spans="1:7" ht="16.5" customHeight="1" thickBot="1" x14ac:dyDescent="0.3">
      <c r="A42" s="111">
        <v>1535.08</v>
      </c>
      <c r="B42" s="6" t="s">
        <v>36</v>
      </c>
      <c r="C42" s="4" t="s">
        <v>12</v>
      </c>
      <c r="D42" s="84">
        <v>1844.59</v>
      </c>
      <c r="E42" s="27" t="s">
        <v>87</v>
      </c>
      <c r="F42" s="14" t="s">
        <v>56</v>
      </c>
      <c r="G42" s="6">
        <v>2</v>
      </c>
    </row>
    <row r="43" spans="1:7" ht="16.5" customHeight="1" thickBot="1" x14ac:dyDescent="0.3">
      <c r="A43" s="111">
        <v>1535.08</v>
      </c>
      <c r="B43" s="6" t="s">
        <v>36</v>
      </c>
      <c r="C43" s="4" t="s">
        <v>12</v>
      </c>
      <c r="D43" s="84">
        <v>1844.59</v>
      </c>
      <c r="E43" s="27" t="s">
        <v>88</v>
      </c>
      <c r="F43" s="5" t="s">
        <v>38</v>
      </c>
      <c r="G43" s="6">
        <v>1</v>
      </c>
    </row>
    <row r="44" spans="1:7" ht="17.25" customHeight="1" thickBot="1" x14ac:dyDescent="0.3">
      <c r="A44" s="111">
        <v>1535.08</v>
      </c>
      <c r="B44" s="6" t="s">
        <v>36</v>
      </c>
      <c r="C44" s="4" t="s">
        <v>12</v>
      </c>
      <c r="D44" s="84">
        <v>1844.59</v>
      </c>
      <c r="E44" s="27" t="s">
        <v>89</v>
      </c>
      <c r="F44" s="5" t="s">
        <v>39</v>
      </c>
      <c r="G44" s="6">
        <v>1</v>
      </c>
    </row>
    <row r="45" spans="1:7" ht="18" customHeight="1" thickBot="1" x14ac:dyDescent="0.3">
      <c r="A45" s="111">
        <v>1535.08</v>
      </c>
      <c r="B45" s="6" t="s">
        <v>36</v>
      </c>
      <c r="C45" s="4" t="s">
        <v>12</v>
      </c>
      <c r="D45" s="84">
        <v>1844.59</v>
      </c>
      <c r="E45" s="27" t="s">
        <v>90</v>
      </c>
      <c r="F45" s="5" t="s">
        <v>40</v>
      </c>
      <c r="G45" s="6">
        <v>1</v>
      </c>
    </row>
    <row r="46" spans="1:7" ht="18" customHeight="1" thickBot="1" x14ac:dyDescent="0.3">
      <c r="A46" s="111">
        <v>1535.08</v>
      </c>
      <c r="B46" s="6" t="s">
        <v>36</v>
      </c>
      <c r="C46" s="4" t="s">
        <v>12</v>
      </c>
      <c r="D46" s="84">
        <v>1844.59</v>
      </c>
      <c r="E46" s="27" t="s">
        <v>124</v>
      </c>
      <c r="F46" s="5" t="s">
        <v>125</v>
      </c>
      <c r="G46" s="6">
        <v>1</v>
      </c>
    </row>
    <row r="47" spans="1:7" ht="18.75" customHeight="1" thickBot="1" x14ac:dyDescent="0.3">
      <c r="A47" s="111">
        <v>1535.08</v>
      </c>
      <c r="B47" s="6" t="s">
        <v>36</v>
      </c>
      <c r="C47" s="4" t="s">
        <v>12</v>
      </c>
      <c r="D47" s="84">
        <v>1844.59</v>
      </c>
      <c r="E47" s="27" t="s">
        <v>91</v>
      </c>
      <c r="F47" s="5" t="s">
        <v>41</v>
      </c>
      <c r="G47" s="6">
        <v>1</v>
      </c>
    </row>
    <row r="48" spans="1:7" ht="18" customHeight="1" thickBot="1" x14ac:dyDescent="0.3">
      <c r="A48" s="111">
        <v>1535.08</v>
      </c>
      <c r="B48" s="6" t="s">
        <v>36</v>
      </c>
      <c r="C48" s="4" t="s">
        <v>12</v>
      </c>
      <c r="D48" s="84">
        <v>1844.59</v>
      </c>
      <c r="E48" s="27" t="s">
        <v>92</v>
      </c>
      <c r="F48" s="5" t="s">
        <v>42</v>
      </c>
      <c r="G48" s="6">
        <v>1</v>
      </c>
    </row>
    <row r="49" spans="1:7" ht="17.25" customHeight="1" thickBot="1" x14ac:dyDescent="0.3">
      <c r="A49" s="111">
        <v>1106.51</v>
      </c>
      <c r="B49" s="6" t="s">
        <v>43</v>
      </c>
      <c r="C49" s="4" t="s">
        <v>12</v>
      </c>
      <c r="D49" s="84">
        <v>1329.6</v>
      </c>
      <c r="E49" s="27" t="s">
        <v>93</v>
      </c>
      <c r="F49" s="5" t="s">
        <v>44</v>
      </c>
      <c r="G49" s="6">
        <v>1</v>
      </c>
    </row>
    <row r="50" spans="1:7" ht="18" customHeight="1" thickBot="1" x14ac:dyDescent="0.3">
      <c r="A50" s="111">
        <v>1106.51</v>
      </c>
      <c r="B50" s="6" t="s">
        <v>43</v>
      </c>
      <c r="C50" s="4" t="s">
        <v>12</v>
      </c>
      <c r="D50" s="84">
        <v>1329.6</v>
      </c>
      <c r="E50" s="27" t="s">
        <v>94</v>
      </c>
      <c r="F50" s="5" t="s">
        <v>45</v>
      </c>
      <c r="G50" s="6">
        <v>4</v>
      </c>
    </row>
    <row r="51" spans="1:7" ht="16.5" customHeight="1" thickBot="1" x14ac:dyDescent="0.3">
      <c r="A51" s="111">
        <v>1106.51</v>
      </c>
      <c r="B51" s="6" t="s">
        <v>43</v>
      </c>
      <c r="C51" s="4" t="s">
        <v>12</v>
      </c>
      <c r="D51" s="84">
        <v>1329.6</v>
      </c>
      <c r="E51" s="27" t="s">
        <v>95</v>
      </c>
      <c r="F51" s="5" t="s">
        <v>46</v>
      </c>
      <c r="G51" s="6">
        <v>1</v>
      </c>
    </row>
    <row r="52" spans="1:7" ht="18" customHeight="1" thickBot="1" x14ac:dyDescent="0.3">
      <c r="A52" s="111">
        <v>1106.51</v>
      </c>
      <c r="B52" s="6" t="s">
        <v>43</v>
      </c>
      <c r="C52" s="4" t="s">
        <v>12</v>
      </c>
      <c r="D52" s="84">
        <v>1329.6</v>
      </c>
      <c r="E52" s="27" t="s">
        <v>96</v>
      </c>
      <c r="F52" s="5" t="s">
        <v>47</v>
      </c>
      <c r="G52" s="6">
        <v>1</v>
      </c>
    </row>
    <row r="53" spans="1:7" ht="17.25" customHeight="1" thickBot="1" x14ac:dyDescent="0.3">
      <c r="A53" s="111">
        <v>990.66</v>
      </c>
      <c r="B53" s="6" t="s">
        <v>48</v>
      </c>
      <c r="C53" s="4" t="s">
        <v>12</v>
      </c>
      <c r="D53" s="84">
        <v>1190.4000000000001</v>
      </c>
      <c r="E53" s="27" t="s">
        <v>97</v>
      </c>
      <c r="F53" s="5" t="s">
        <v>49</v>
      </c>
      <c r="G53" s="6">
        <v>2</v>
      </c>
    </row>
    <row r="54" spans="1:7" ht="17.25" customHeight="1" thickBot="1" x14ac:dyDescent="0.3">
      <c r="A54" s="111">
        <v>990.66</v>
      </c>
      <c r="B54" s="6" t="s">
        <v>48</v>
      </c>
      <c r="C54" s="4" t="s">
        <v>12</v>
      </c>
      <c r="D54" s="84">
        <v>1190.4000000000001</v>
      </c>
      <c r="E54" s="27" t="s">
        <v>98</v>
      </c>
      <c r="F54" s="5" t="s">
        <v>50</v>
      </c>
      <c r="G54" s="6">
        <v>2</v>
      </c>
    </row>
    <row r="55" spans="1:7" ht="16.5" customHeight="1" thickBot="1" x14ac:dyDescent="0.3">
      <c r="A55" s="111">
        <v>990.66</v>
      </c>
      <c r="B55" s="6" t="s">
        <v>48</v>
      </c>
      <c r="C55" s="4" t="s">
        <v>12</v>
      </c>
      <c r="D55" s="84">
        <v>1190.4000000000001</v>
      </c>
      <c r="E55" s="27" t="s">
        <v>99</v>
      </c>
      <c r="F55" s="5" t="s">
        <v>51</v>
      </c>
      <c r="G55" s="6">
        <v>3</v>
      </c>
    </row>
    <row r="56" spans="1:7" ht="16.5" customHeight="1" thickBot="1" x14ac:dyDescent="0.3">
      <c r="A56" s="111">
        <v>900.27</v>
      </c>
      <c r="B56" s="16" t="s">
        <v>52</v>
      </c>
      <c r="C56" s="99" t="s">
        <v>12</v>
      </c>
      <c r="D56" s="84">
        <v>1081.8</v>
      </c>
      <c r="E56" s="26" t="s">
        <v>100</v>
      </c>
      <c r="F56" s="19" t="s">
        <v>53</v>
      </c>
      <c r="G56" s="6">
        <v>8</v>
      </c>
    </row>
    <row r="57" spans="1:7" ht="15.75" thickBot="1" x14ac:dyDescent="0.3">
      <c r="A57" s="338">
        <f>'12'!D59</f>
        <v>0</v>
      </c>
      <c r="B57" s="339"/>
      <c r="C57" s="339"/>
      <c r="D57" s="339"/>
      <c r="E57" s="339"/>
      <c r="F57" s="339"/>
      <c r="G57" s="6"/>
    </row>
    <row r="58" spans="1:7" ht="19.5" thickBot="1" x14ac:dyDescent="0.35">
      <c r="A58" s="340"/>
      <c r="B58" s="341"/>
      <c r="C58" s="341"/>
      <c r="D58" s="341"/>
      <c r="E58" s="341"/>
      <c r="F58" s="341"/>
      <c r="G58" s="60">
        <f>SUM(G11:G56)</f>
        <v>62</v>
      </c>
    </row>
    <row r="59" spans="1:7" ht="19.5" thickBot="1" x14ac:dyDescent="0.35">
      <c r="A59" s="112">
        <f>'12'!D61</f>
        <v>0</v>
      </c>
      <c r="B59" s="346" t="s">
        <v>160</v>
      </c>
      <c r="C59" s="347"/>
      <c r="D59" s="84">
        <f t="shared" ref="D59:D60" si="0">A59*(6.23%)+A59</f>
        <v>0</v>
      </c>
      <c r="E59" s="65"/>
      <c r="F59" s="66"/>
    </row>
    <row r="60" spans="1:7" ht="16.5" thickBot="1" x14ac:dyDescent="0.3">
      <c r="A60" s="111">
        <f>'12'!D62</f>
        <v>0</v>
      </c>
      <c r="D60" s="84">
        <f t="shared" si="0"/>
        <v>0</v>
      </c>
      <c r="E60" s="39" t="s">
        <v>118</v>
      </c>
      <c r="F60" s="39" t="s">
        <v>120</v>
      </c>
    </row>
    <row r="61" spans="1:7" ht="17.25" customHeight="1" thickBot="1" x14ac:dyDescent="0.3">
      <c r="A61" s="111">
        <v>788</v>
      </c>
      <c r="D61" s="101">
        <v>1039.25</v>
      </c>
      <c r="E61" s="71" t="s">
        <v>117</v>
      </c>
      <c r="F61" s="44" t="s">
        <v>127</v>
      </c>
      <c r="G61" s="45">
        <v>1</v>
      </c>
    </row>
    <row r="62" spans="1:7" ht="17.25" customHeight="1" thickBot="1" x14ac:dyDescent="0.3">
      <c r="A62" s="111">
        <v>945.38</v>
      </c>
      <c r="B62" s="41"/>
      <c r="D62" s="101">
        <v>1324.53</v>
      </c>
      <c r="E62" s="67" t="s">
        <v>115</v>
      </c>
      <c r="F62" s="34" t="s">
        <v>128</v>
      </c>
      <c r="G62" s="32">
        <v>1</v>
      </c>
    </row>
    <row r="63" spans="1:7" ht="16.5" customHeight="1" thickBot="1" x14ac:dyDescent="0.3">
      <c r="A63" s="108">
        <v>1023.52</v>
      </c>
      <c r="B63" s="41">
        <v>0</v>
      </c>
      <c r="D63" s="101">
        <v>1434.41</v>
      </c>
      <c r="E63" s="68" t="s">
        <v>116</v>
      </c>
      <c r="F63" s="48" t="s">
        <v>113</v>
      </c>
      <c r="G63" s="49">
        <v>1</v>
      </c>
    </row>
    <row r="64" spans="1:7" ht="15.75" thickBot="1" x14ac:dyDescent="0.3">
      <c r="A64" s="108"/>
    </row>
    <row r="65" spans="1:7" ht="19.5" thickBot="1" x14ac:dyDescent="0.35">
      <c r="A65" s="108"/>
      <c r="G65" s="60">
        <f>G58+G61+G62+G63</f>
        <v>65</v>
      </c>
    </row>
    <row r="66" spans="1:7" ht="19.5" thickBot="1" x14ac:dyDescent="0.35">
      <c r="A66" s="335" t="s">
        <v>170</v>
      </c>
      <c r="B66" s="336"/>
      <c r="C66" s="336"/>
      <c r="D66" s="336"/>
      <c r="E66" s="336"/>
      <c r="F66" s="337"/>
    </row>
  </sheetData>
  <mergeCells count="12">
    <mergeCell ref="A57:F58"/>
    <mergeCell ref="B59:C59"/>
    <mergeCell ref="A66:F66"/>
    <mergeCell ref="A1:G1"/>
    <mergeCell ref="A2:G2"/>
    <mergeCell ref="A3:G3"/>
    <mergeCell ref="A5:G5"/>
    <mergeCell ref="B7:E7"/>
    <mergeCell ref="B8:B10"/>
    <mergeCell ref="E8:E10"/>
    <mergeCell ref="F8:F10"/>
    <mergeCell ref="G8:G10"/>
  </mergeCells>
  <pageMargins left="0.511811024" right="0.511811024" top="0.78740157499999996" bottom="0.78740157499999996" header="0.31496062000000002" footer="0.31496062000000002"/>
  <pageSetup paperSize="9" scale="61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opLeftCell="D46" workbookViewId="0">
      <selection activeCell="H58" sqref="H58:R58"/>
    </sheetView>
  </sheetViews>
  <sheetFormatPr defaultRowHeight="15" x14ac:dyDescent="0.25"/>
  <cols>
    <col min="1" max="1" width="18.7109375" customWidth="1"/>
    <col min="2" max="2" width="18" customWidth="1"/>
    <col min="3" max="3" width="19.28515625" customWidth="1"/>
    <col min="4" max="4" width="19.140625" customWidth="1"/>
    <col min="5" max="5" width="18" customWidth="1"/>
    <col min="6" max="6" width="55.28515625" customWidth="1"/>
    <col min="7" max="7" width="14.28515625" customWidth="1"/>
  </cols>
  <sheetData>
    <row r="1" spans="1:8" ht="25.5" x14ac:dyDescent="0.25">
      <c r="A1" s="342" t="s">
        <v>133</v>
      </c>
      <c r="B1" s="342"/>
      <c r="C1" s="342"/>
      <c r="D1" s="342"/>
      <c r="E1" s="342"/>
      <c r="F1" s="342"/>
      <c r="G1" s="342"/>
    </row>
    <row r="2" spans="1:8" x14ac:dyDescent="0.25">
      <c r="A2" s="331" t="s">
        <v>134</v>
      </c>
      <c r="B2" s="331"/>
      <c r="C2" s="331"/>
      <c r="D2" s="331"/>
      <c r="E2" s="331"/>
      <c r="F2" s="331"/>
      <c r="G2" s="331"/>
    </row>
    <row r="3" spans="1:8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8" ht="19.5" thickBot="1" x14ac:dyDescent="0.3">
      <c r="A4" s="106"/>
      <c r="B4" s="75"/>
      <c r="C4" s="75"/>
      <c r="D4" s="75"/>
      <c r="E4" s="75"/>
      <c r="F4" s="75"/>
      <c r="G4" s="75"/>
    </row>
    <row r="5" spans="1:8" ht="21.75" thickBot="1" x14ac:dyDescent="0.4">
      <c r="A5" s="343" t="s">
        <v>173</v>
      </c>
      <c r="B5" s="344"/>
      <c r="C5" s="344"/>
      <c r="D5" s="344"/>
      <c r="E5" s="344"/>
      <c r="F5" s="344"/>
      <c r="G5" s="345"/>
    </row>
    <row r="6" spans="1:8" ht="15.75" thickBot="1" x14ac:dyDescent="0.3">
      <c r="A6" s="107"/>
      <c r="B6" s="12"/>
    </row>
    <row r="7" spans="1:8" ht="19.5" thickBot="1" x14ac:dyDescent="0.3">
      <c r="A7" s="108"/>
      <c r="B7" s="326" t="s">
        <v>101</v>
      </c>
      <c r="C7" s="327"/>
      <c r="D7" s="327"/>
      <c r="E7" s="328"/>
      <c r="F7" s="11"/>
      <c r="G7" s="11"/>
    </row>
    <row r="8" spans="1:8" ht="15.75" thickBot="1" x14ac:dyDescent="0.3">
      <c r="A8" s="108"/>
      <c r="B8" s="322" t="s">
        <v>0</v>
      </c>
      <c r="C8" s="10" t="s">
        <v>1</v>
      </c>
      <c r="D8" s="3" t="s">
        <v>4</v>
      </c>
      <c r="E8" s="322" t="s">
        <v>54</v>
      </c>
      <c r="F8" s="324" t="s">
        <v>6</v>
      </c>
      <c r="G8" s="324" t="s">
        <v>7</v>
      </c>
    </row>
    <row r="9" spans="1:8" x14ac:dyDescent="0.25">
      <c r="A9" s="109" t="s">
        <v>59</v>
      </c>
      <c r="B9" s="323"/>
      <c r="C9" s="1" t="s">
        <v>2</v>
      </c>
      <c r="D9" s="2"/>
      <c r="E9" s="323"/>
      <c r="F9" s="325"/>
      <c r="G9" s="325"/>
    </row>
    <row r="10" spans="1:8" ht="15.75" thickBot="1" x14ac:dyDescent="0.3">
      <c r="A10" s="110" t="s">
        <v>55</v>
      </c>
      <c r="B10" s="348"/>
      <c r="C10" s="1" t="s">
        <v>3</v>
      </c>
      <c r="D10" s="2">
        <v>8567.1</v>
      </c>
      <c r="E10" s="348"/>
      <c r="F10" s="349"/>
      <c r="G10" s="349"/>
    </row>
    <row r="11" spans="1:8" ht="16.5" customHeight="1" thickBot="1" x14ac:dyDescent="0.3">
      <c r="A11" s="111">
        <v>5776.45</v>
      </c>
      <c r="B11" s="16" t="s">
        <v>8</v>
      </c>
      <c r="C11" s="17" t="s">
        <v>9</v>
      </c>
      <c r="D11" s="84">
        <v>8957.76</v>
      </c>
      <c r="E11" s="26" t="s">
        <v>62</v>
      </c>
      <c r="F11" s="19" t="s">
        <v>10</v>
      </c>
      <c r="G11" s="16">
        <v>1</v>
      </c>
      <c r="H11" t="s">
        <v>178</v>
      </c>
    </row>
    <row r="12" spans="1:8" ht="16.5" customHeight="1" thickBot="1" x14ac:dyDescent="0.3">
      <c r="A12" s="111">
        <v>4207.3100000000004</v>
      </c>
      <c r="B12" s="6" t="s">
        <v>11</v>
      </c>
      <c r="C12" s="4" t="s">
        <v>12</v>
      </c>
      <c r="D12" s="84">
        <v>5286.15</v>
      </c>
      <c r="E12" s="27" t="s">
        <v>63</v>
      </c>
      <c r="F12" s="5" t="s">
        <v>13</v>
      </c>
      <c r="G12" s="6">
        <v>1</v>
      </c>
      <c r="H12" t="s">
        <v>179</v>
      </c>
    </row>
    <row r="13" spans="1:8" ht="16.5" customHeight="1" thickBot="1" x14ac:dyDescent="0.3">
      <c r="A13" s="111">
        <v>4207.3100000000004</v>
      </c>
      <c r="B13" s="6" t="s">
        <v>11</v>
      </c>
      <c r="C13" s="4" t="s">
        <v>12</v>
      </c>
      <c r="D13" s="84">
        <v>5286.15</v>
      </c>
      <c r="E13" s="27" t="s">
        <v>64</v>
      </c>
      <c r="F13" s="5" t="s">
        <v>14</v>
      </c>
      <c r="G13" s="6">
        <v>1</v>
      </c>
      <c r="H13" t="s">
        <v>180</v>
      </c>
    </row>
    <row r="14" spans="1:8" ht="16.5" customHeight="1" thickBot="1" x14ac:dyDescent="0.3">
      <c r="A14" s="111">
        <v>4207.3100000000004</v>
      </c>
      <c r="B14" s="6" t="s">
        <v>11</v>
      </c>
      <c r="C14" s="4" t="s">
        <v>12</v>
      </c>
      <c r="D14" s="84">
        <v>5286.15</v>
      </c>
      <c r="E14" s="27" t="s">
        <v>65</v>
      </c>
      <c r="F14" s="5" t="s">
        <v>15</v>
      </c>
      <c r="G14" s="6">
        <v>1</v>
      </c>
      <c r="H14" t="s">
        <v>180</v>
      </c>
    </row>
    <row r="15" spans="1:8" ht="16.5" customHeight="1" thickBot="1" x14ac:dyDescent="0.3">
      <c r="A15" s="111">
        <v>4207.3100000000004</v>
      </c>
      <c r="B15" s="6" t="s">
        <v>11</v>
      </c>
      <c r="C15" s="4" t="s">
        <v>12</v>
      </c>
      <c r="D15" s="84">
        <v>5286.15</v>
      </c>
      <c r="E15" s="27" t="s">
        <v>66</v>
      </c>
      <c r="F15" s="5" t="s">
        <v>16</v>
      </c>
      <c r="G15" s="6">
        <v>1</v>
      </c>
      <c r="H15" t="s">
        <v>179</v>
      </c>
    </row>
    <row r="16" spans="1:8" ht="16.5" customHeight="1" thickBot="1" x14ac:dyDescent="0.3">
      <c r="A16" s="111">
        <v>4207.3100000000004</v>
      </c>
      <c r="B16" s="6" t="s">
        <v>11</v>
      </c>
      <c r="C16" s="4" t="s">
        <v>12</v>
      </c>
      <c r="D16" s="84">
        <v>5286.15</v>
      </c>
      <c r="E16" s="27" t="s">
        <v>67</v>
      </c>
      <c r="F16" s="5" t="s">
        <v>17</v>
      </c>
      <c r="G16" s="6">
        <v>1</v>
      </c>
      <c r="H16" t="s">
        <v>181</v>
      </c>
    </row>
    <row r="17" spans="1:11" ht="16.5" customHeight="1" thickBot="1" x14ac:dyDescent="0.3">
      <c r="A17" s="111">
        <v>4207.3100000000004</v>
      </c>
      <c r="B17" s="6" t="s">
        <v>11</v>
      </c>
      <c r="C17" s="4" t="s">
        <v>12</v>
      </c>
      <c r="D17" s="84">
        <v>5286.15</v>
      </c>
      <c r="E17" s="27" t="s">
        <v>68</v>
      </c>
      <c r="F17" s="5" t="s">
        <v>18</v>
      </c>
      <c r="G17" s="6">
        <v>1</v>
      </c>
      <c r="H17" t="s">
        <v>182</v>
      </c>
    </row>
    <row r="18" spans="1:11" ht="16.5" customHeight="1" thickBot="1" x14ac:dyDescent="0.3">
      <c r="A18" s="111">
        <v>4207.3100000000004</v>
      </c>
      <c r="B18" s="6" t="s">
        <v>11</v>
      </c>
      <c r="C18" s="4" t="s">
        <v>12</v>
      </c>
      <c r="D18" s="84">
        <v>5286.15</v>
      </c>
      <c r="E18" s="27" t="s">
        <v>69</v>
      </c>
      <c r="F18" s="5" t="s">
        <v>19</v>
      </c>
      <c r="G18" s="6">
        <v>1</v>
      </c>
      <c r="H18" t="s">
        <v>183</v>
      </c>
    </row>
    <row r="19" spans="1:11" ht="16.5" customHeight="1" thickBot="1" x14ac:dyDescent="0.3">
      <c r="A19" s="111">
        <v>4207.3100000000004</v>
      </c>
      <c r="B19" s="6" t="s">
        <v>11</v>
      </c>
      <c r="C19" s="4" t="s">
        <v>12</v>
      </c>
      <c r="D19" s="84">
        <v>5286.15</v>
      </c>
      <c r="E19" s="27" t="s">
        <v>70</v>
      </c>
      <c r="F19" s="5" t="s">
        <v>20</v>
      </c>
      <c r="G19" s="6">
        <v>1</v>
      </c>
      <c r="H19" t="s">
        <v>184</v>
      </c>
    </row>
    <row r="20" spans="1:11" ht="16.5" customHeight="1" thickBot="1" x14ac:dyDescent="0.3">
      <c r="A20" s="111">
        <v>4207.3100000000004</v>
      </c>
      <c r="B20" s="6" t="s">
        <v>11</v>
      </c>
      <c r="C20" s="4" t="s">
        <v>12</v>
      </c>
      <c r="D20" s="84">
        <v>5286.15</v>
      </c>
      <c r="E20" s="27" t="s">
        <v>71</v>
      </c>
      <c r="F20" s="5" t="s">
        <v>21</v>
      </c>
      <c r="G20" s="6">
        <v>1</v>
      </c>
      <c r="H20" t="s">
        <v>185</v>
      </c>
    </row>
    <row r="21" spans="1:11" ht="16.5" customHeight="1" thickBot="1" x14ac:dyDescent="0.3">
      <c r="A21" s="111">
        <v>4207.3100000000004</v>
      </c>
      <c r="B21" s="6" t="s">
        <v>11</v>
      </c>
      <c r="C21" s="4" t="s">
        <v>12</v>
      </c>
      <c r="D21" s="84">
        <v>5286.15</v>
      </c>
      <c r="E21" s="27" t="s">
        <v>72</v>
      </c>
      <c r="F21" s="5" t="s">
        <v>22</v>
      </c>
      <c r="G21" s="6">
        <v>1</v>
      </c>
    </row>
    <row r="22" spans="1:11" ht="16.5" customHeight="1" thickBot="1" x14ac:dyDescent="0.3">
      <c r="A22" s="111">
        <v>4207.3100000000004</v>
      </c>
      <c r="B22" s="6" t="s">
        <v>11</v>
      </c>
      <c r="C22" s="4" t="s">
        <v>12</v>
      </c>
      <c r="D22" s="84">
        <v>5286.15</v>
      </c>
      <c r="E22" s="27" t="s">
        <v>61</v>
      </c>
      <c r="F22" s="5" t="s">
        <v>60</v>
      </c>
      <c r="G22" s="6">
        <v>1</v>
      </c>
      <c r="H22" t="s">
        <v>186</v>
      </c>
    </row>
    <row r="23" spans="1:11" ht="16.5" customHeight="1" thickBot="1" x14ac:dyDescent="0.3">
      <c r="A23" s="111"/>
      <c r="B23" s="6" t="s">
        <v>11</v>
      </c>
      <c r="C23" s="4" t="s">
        <v>12</v>
      </c>
      <c r="D23" s="84">
        <v>5286.15</v>
      </c>
      <c r="E23" s="27" t="s">
        <v>174</v>
      </c>
      <c r="F23" s="5" t="s">
        <v>187</v>
      </c>
      <c r="G23" s="6">
        <v>1</v>
      </c>
      <c r="H23" t="s">
        <v>188</v>
      </c>
    </row>
    <row r="24" spans="1:11" ht="16.5" customHeight="1" thickBot="1" x14ac:dyDescent="0.3">
      <c r="A24" s="111"/>
      <c r="B24" s="122" t="s">
        <v>11</v>
      </c>
      <c r="C24" s="123" t="s">
        <v>12</v>
      </c>
      <c r="D24" s="131">
        <v>4161.2299999999996</v>
      </c>
      <c r="E24" s="125" t="s">
        <v>171</v>
      </c>
      <c r="F24" s="126" t="s">
        <v>165</v>
      </c>
      <c r="G24" s="122">
        <v>1</v>
      </c>
      <c r="H24" s="127" t="s">
        <v>189</v>
      </c>
      <c r="I24" s="127"/>
      <c r="J24" s="127"/>
    </row>
    <row r="25" spans="1:11" ht="16.5" customHeight="1" thickBot="1" x14ac:dyDescent="0.3">
      <c r="A25" s="111">
        <v>2988.13</v>
      </c>
      <c r="B25" s="6" t="s">
        <v>11</v>
      </c>
      <c r="C25" s="4" t="s">
        <v>12</v>
      </c>
      <c r="D25" s="84">
        <v>3677.49</v>
      </c>
      <c r="E25" s="27" t="s">
        <v>157</v>
      </c>
      <c r="F25" s="5" t="s">
        <v>158</v>
      </c>
      <c r="G25" s="6">
        <v>1</v>
      </c>
      <c r="H25" t="s">
        <v>190</v>
      </c>
    </row>
    <row r="26" spans="1:11" ht="16.5" customHeight="1" thickBot="1" x14ac:dyDescent="0.3">
      <c r="A26" s="111">
        <v>2310.58</v>
      </c>
      <c r="B26" s="122" t="s">
        <v>23</v>
      </c>
      <c r="C26" s="123" t="s">
        <v>12</v>
      </c>
      <c r="D26" s="131">
        <v>2903.06</v>
      </c>
      <c r="E26" s="125" t="s">
        <v>73</v>
      </c>
      <c r="F26" s="126" t="s">
        <v>24</v>
      </c>
      <c r="G26" s="122">
        <v>2</v>
      </c>
    </row>
    <row r="27" spans="1:11" ht="16.5" customHeight="1" thickBot="1" x14ac:dyDescent="0.3">
      <c r="A27" s="111"/>
      <c r="B27" s="122" t="s">
        <v>23</v>
      </c>
      <c r="C27" s="123" t="s">
        <v>12</v>
      </c>
      <c r="D27" s="124">
        <v>2593.5500000000002</v>
      </c>
      <c r="E27" s="125" t="s">
        <v>167</v>
      </c>
      <c r="F27" s="126" t="s">
        <v>166</v>
      </c>
      <c r="G27" s="122">
        <v>1</v>
      </c>
      <c r="H27" s="127" t="s">
        <v>191</v>
      </c>
      <c r="I27" s="127"/>
      <c r="J27" s="127"/>
      <c r="K27" s="127"/>
    </row>
    <row r="28" spans="1:11" ht="16.5" customHeight="1" thickBot="1" x14ac:dyDescent="0.3">
      <c r="A28" s="111">
        <v>2064.23</v>
      </c>
      <c r="B28" s="122" t="s">
        <v>23</v>
      </c>
      <c r="C28" s="123" t="s">
        <v>12</v>
      </c>
      <c r="D28" s="124">
        <v>2593.5500000000002</v>
      </c>
      <c r="E28" s="125" t="s">
        <v>74</v>
      </c>
      <c r="F28" s="126" t="s">
        <v>25</v>
      </c>
      <c r="G28" s="122">
        <v>1</v>
      </c>
      <c r="H28" s="127" t="s">
        <v>192</v>
      </c>
      <c r="I28" s="127"/>
      <c r="J28" s="127"/>
      <c r="K28" s="127"/>
    </row>
    <row r="29" spans="1:11" ht="16.5" customHeight="1" thickBot="1" x14ac:dyDescent="0.3">
      <c r="A29" s="111">
        <v>2064.23</v>
      </c>
      <c r="B29" s="122" t="s">
        <v>23</v>
      </c>
      <c r="C29" s="123" t="s">
        <v>12</v>
      </c>
      <c r="D29" s="124">
        <v>2593.5500000000002</v>
      </c>
      <c r="E29" s="125" t="s">
        <v>75</v>
      </c>
      <c r="F29" s="126" t="s">
        <v>26</v>
      </c>
      <c r="G29" s="122">
        <v>1</v>
      </c>
      <c r="H29" s="127" t="s">
        <v>193</v>
      </c>
      <c r="I29" s="127"/>
      <c r="J29" s="127"/>
      <c r="K29" s="127"/>
    </row>
    <row r="30" spans="1:11" ht="16.5" customHeight="1" thickBot="1" x14ac:dyDescent="0.3">
      <c r="A30" s="111">
        <v>2064.23</v>
      </c>
      <c r="B30" s="122" t="s">
        <v>23</v>
      </c>
      <c r="C30" s="123" t="s">
        <v>12</v>
      </c>
      <c r="D30" s="124">
        <v>2593.5500000000002</v>
      </c>
      <c r="E30" s="125" t="s">
        <v>76</v>
      </c>
      <c r="F30" s="126" t="s">
        <v>27</v>
      </c>
      <c r="G30" s="122">
        <v>1</v>
      </c>
      <c r="H30" s="127" t="s">
        <v>194</v>
      </c>
      <c r="I30" s="127"/>
      <c r="J30" s="127"/>
      <c r="K30" s="127"/>
    </row>
    <row r="31" spans="1:11" ht="16.5" customHeight="1" thickBot="1" x14ac:dyDescent="0.3">
      <c r="A31" s="111">
        <v>2064.23</v>
      </c>
      <c r="B31" s="122" t="s">
        <v>23</v>
      </c>
      <c r="C31" s="123" t="s">
        <v>12</v>
      </c>
      <c r="D31" s="124">
        <v>2593.5500000000002</v>
      </c>
      <c r="E31" s="125" t="s">
        <v>77</v>
      </c>
      <c r="F31" s="126" t="s">
        <v>28</v>
      </c>
      <c r="G31" s="122">
        <v>1</v>
      </c>
      <c r="H31" s="127" t="s">
        <v>195</v>
      </c>
      <c r="I31" s="127"/>
      <c r="J31" s="127"/>
      <c r="K31" s="127"/>
    </row>
    <row r="32" spans="1:11" ht="16.5" customHeight="1" thickBot="1" x14ac:dyDescent="0.3">
      <c r="A32" s="111">
        <v>2064.23</v>
      </c>
      <c r="B32" s="122" t="s">
        <v>23</v>
      </c>
      <c r="C32" s="123" t="s">
        <v>12</v>
      </c>
      <c r="D32" s="124">
        <v>2593.5500000000002</v>
      </c>
      <c r="E32" s="125" t="s">
        <v>78</v>
      </c>
      <c r="F32" s="126" t="s">
        <v>29</v>
      </c>
      <c r="G32" s="122">
        <v>1</v>
      </c>
      <c r="H32" s="127" t="s">
        <v>196</v>
      </c>
      <c r="I32" s="127"/>
      <c r="J32" s="127"/>
      <c r="K32" s="127"/>
    </row>
    <row r="33" spans="1:11" ht="16.5" customHeight="1" thickBot="1" x14ac:dyDescent="0.3">
      <c r="A33" s="111">
        <v>2064.23</v>
      </c>
      <c r="B33" s="122" t="s">
        <v>23</v>
      </c>
      <c r="C33" s="123" t="s">
        <v>12</v>
      </c>
      <c r="D33" s="124">
        <v>2593.5500000000002</v>
      </c>
      <c r="E33" s="125" t="s">
        <v>79</v>
      </c>
      <c r="F33" s="126" t="s">
        <v>30</v>
      </c>
      <c r="G33" s="122">
        <v>1</v>
      </c>
      <c r="H33" s="127"/>
      <c r="I33" s="127"/>
      <c r="J33" s="127"/>
      <c r="K33" s="127"/>
    </row>
    <row r="34" spans="1:11" ht="16.5" customHeight="1" thickBot="1" x14ac:dyDescent="0.3">
      <c r="A34" s="111">
        <v>2064.23</v>
      </c>
      <c r="B34" s="122" t="s">
        <v>23</v>
      </c>
      <c r="C34" s="123" t="s">
        <v>12</v>
      </c>
      <c r="D34" s="124">
        <v>2593.5500000000002</v>
      </c>
      <c r="E34" s="125" t="s">
        <v>80</v>
      </c>
      <c r="F34" s="126" t="s">
        <v>31</v>
      </c>
      <c r="G34" s="122">
        <v>1</v>
      </c>
      <c r="H34" s="127" t="s">
        <v>197</v>
      </c>
      <c r="I34" s="127"/>
      <c r="J34" s="127"/>
      <c r="K34" s="127"/>
    </row>
    <row r="35" spans="1:11" ht="16.5" customHeight="1" thickBot="1" x14ac:dyDescent="0.3">
      <c r="A35" s="111">
        <v>2064.23</v>
      </c>
      <c r="B35" s="122" t="s">
        <v>23</v>
      </c>
      <c r="C35" s="123" t="s">
        <v>12</v>
      </c>
      <c r="D35" s="124">
        <v>2593.5500000000002</v>
      </c>
      <c r="E35" s="125" t="s">
        <v>81</v>
      </c>
      <c r="F35" s="126" t="s">
        <v>32</v>
      </c>
      <c r="G35" s="122">
        <v>1</v>
      </c>
      <c r="H35" s="127"/>
      <c r="I35" s="127"/>
      <c r="J35" s="127"/>
      <c r="K35" s="127"/>
    </row>
    <row r="36" spans="1:11" ht="16.5" customHeight="1" thickBot="1" x14ac:dyDescent="0.3">
      <c r="A36" s="111">
        <v>2064.23</v>
      </c>
      <c r="B36" s="122" t="s">
        <v>23</v>
      </c>
      <c r="C36" s="123" t="s">
        <v>12</v>
      </c>
      <c r="D36" s="124">
        <v>2593.5500000000002</v>
      </c>
      <c r="E36" s="125" t="s">
        <v>82</v>
      </c>
      <c r="F36" s="126" t="s">
        <v>33</v>
      </c>
      <c r="G36" s="122">
        <v>1</v>
      </c>
      <c r="H36" s="127"/>
      <c r="I36" s="127"/>
      <c r="J36" s="127"/>
      <c r="K36" s="127"/>
    </row>
    <row r="37" spans="1:11" ht="16.5" customHeight="1" thickBot="1" x14ac:dyDescent="0.3">
      <c r="A37" s="111">
        <v>2064.23</v>
      </c>
      <c r="B37" s="122" t="s">
        <v>23</v>
      </c>
      <c r="C37" s="123" t="s">
        <v>12</v>
      </c>
      <c r="D37" s="124">
        <v>2593.5500000000002</v>
      </c>
      <c r="E37" s="125" t="s">
        <v>83</v>
      </c>
      <c r="F37" s="126" t="s">
        <v>34</v>
      </c>
      <c r="G37" s="122">
        <v>1</v>
      </c>
      <c r="H37" s="127" t="s">
        <v>198</v>
      </c>
      <c r="I37" s="127"/>
      <c r="J37" s="127"/>
      <c r="K37" s="127"/>
    </row>
    <row r="38" spans="1:11" ht="16.5" customHeight="1" thickBot="1" x14ac:dyDescent="0.3">
      <c r="A38" s="111">
        <v>2064.23</v>
      </c>
      <c r="B38" s="122" t="s">
        <v>23</v>
      </c>
      <c r="C38" s="123" t="s">
        <v>12</v>
      </c>
      <c r="D38" s="124">
        <v>2593.5500000000002</v>
      </c>
      <c r="E38" s="125" t="s">
        <v>136</v>
      </c>
      <c r="F38" s="126" t="s">
        <v>137</v>
      </c>
      <c r="G38" s="122">
        <v>1</v>
      </c>
      <c r="H38" s="127" t="s">
        <v>222</v>
      </c>
      <c r="I38" s="127"/>
      <c r="J38" s="127"/>
      <c r="K38" s="127"/>
    </row>
    <row r="39" spans="1:11" ht="16.5" customHeight="1" thickBot="1" x14ac:dyDescent="0.3">
      <c r="A39" s="111">
        <v>2064.23</v>
      </c>
      <c r="B39" s="122" t="s">
        <v>23</v>
      </c>
      <c r="C39" s="123" t="s">
        <v>12</v>
      </c>
      <c r="D39" s="124">
        <v>2593.5500000000002</v>
      </c>
      <c r="E39" s="125" t="s">
        <v>84</v>
      </c>
      <c r="F39" s="126" t="s">
        <v>57</v>
      </c>
      <c r="G39" s="122">
        <v>1</v>
      </c>
      <c r="H39" s="127" t="s">
        <v>199</v>
      </c>
      <c r="I39" s="127"/>
      <c r="J39" s="127"/>
      <c r="K39" s="127"/>
    </row>
    <row r="40" spans="1:11" ht="16.5" customHeight="1" thickBot="1" x14ac:dyDescent="0.3">
      <c r="A40" s="111">
        <v>2064.23</v>
      </c>
      <c r="B40" s="122" t="s">
        <v>23</v>
      </c>
      <c r="C40" s="123" t="s">
        <v>12</v>
      </c>
      <c r="D40" s="124">
        <v>2593.5500000000002</v>
      </c>
      <c r="E40" s="125" t="s">
        <v>85</v>
      </c>
      <c r="F40" s="128" t="s">
        <v>200</v>
      </c>
      <c r="G40" s="122">
        <v>1</v>
      </c>
      <c r="H40" s="127" t="s">
        <v>201</v>
      </c>
      <c r="I40" s="127"/>
      <c r="J40" s="127"/>
      <c r="K40" s="127"/>
    </row>
    <row r="41" spans="1:11" ht="16.5" customHeight="1" thickBot="1" x14ac:dyDescent="0.3">
      <c r="A41" s="111">
        <v>2064.23</v>
      </c>
      <c r="B41" s="122" t="s">
        <v>23</v>
      </c>
      <c r="C41" s="123" t="s">
        <v>12</v>
      </c>
      <c r="D41" s="124">
        <v>2593.5500000000002</v>
      </c>
      <c r="E41" s="129" t="s">
        <v>161</v>
      </c>
      <c r="F41" s="130" t="s">
        <v>162</v>
      </c>
      <c r="G41" s="122">
        <v>1</v>
      </c>
      <c r="H41" s="127" t="s">
        <v>202</v>
      </c>
      <c r="I41" s="127"/>
      <c r="J41" s="127"/>
      <c r="K41" s="127"/>
    </row>
    <row r="42" spans="1:11" ht="16.5" customHeight="1" thickBot="1" x14ac:dyDescent="0.3">
      <c r="A42" s="111">
        <v>1535.08</v>
      </c>
      <c r="B42" s="6" t="s">
        <v>36</v>
      </c>
      <c r="C42" s="4" t="s">
        <v>12</v>
      </c>
      <c r="D42" s="84">
        <v>1928.71</v>
      </c>
      <c r="E42" s="27" t="s">
        <v>86</v>
      </c>
      <c r="F42" s="5" t="s">
        <v>37</v>
      </c>
      <c r="G42" s="6">
        <v>1</v>
      </c>
      <c r="H42" t="s">
        <v>203</v>
      </c>
    </row>
    <row r="43" spans="1:11" ht="16.5" customHeight="1" thickBot="1" x14ac:dyDescent="0.3">
      <c r="A43" s="111">
        <v>1535.08</v>
      </c>
      <c r="B43" s="6" t="s">
        <v>36</v>
      </c>
      <c r="C43" s="4" t="s">
        <v>12</v>
      </c>
      <c r="D43" s="84">
        <v>1928.71</v>
      </c>
      <c r="E43" s="27" t="s">
        <v>87</v>
      </c>
      <c r="F43" s="14" t="s">
        <v>204</v>
      </c>
      <c r="G43" s="6">
        <v>2</v>
      </c>
      <c r="H43" t="s">
        <v>205</v>
      </c>
    </row>
    <row r="44" spans="1:11" ht="16.5" customHeight="1" thickBot="1" x14ac:dyDescent="0.3">
      <c r="A44" s="111">
        <v>1535.08</v>
      </c>
      <c r="B44" s="6" t="s">
        <v>36</v>
      </c>
      <c r="C44" s="4" t="s">
        <v>12</v>
      </c>
      <c r="D44" s="84">
        <v>1928.71</v>
      </c>
      <c r="E44" s="27" t="s">
        <v>88</v>
      </c>
      <c r="F44" s="5" t="s">
        <v>38</v>
      </c>
      <c r="G44" s="6">
        <v>1</v>
      </c>
      <c r="H44" t="s">
        <v>206</v>
      </c>
    </row>
    <row r="45" spans="1:11" ht="16.5" customHeight="1" thickBot="1" x14ac:dyDescent="0.3">
      <c r="A45" s="111">
        <v>1535.08</v>
      </c>
      <c r="B45" s="6" t="s">
        <v>36</v>
      </c>
      <c r="C45" s="4" t="s">
        <v>12</v>
      </c>
      <c r="D45" s="84">
        <v>1928.71</v>
      </c>
      <c r="E45" s="27" t="s">
        <v>89</v>
      </c>
      <c r="F45" s="5" t="s">
        <v>207</v>
      </c>
      <c r="G45" s="6">
        <v>1</v>
      </c>
      <c r="H45" t="s">
        <v>208</v>
      </c>
    </row>
    <row r="46" spans="1:11" ht="16.5" customHeight="1" thickBot="1" x14ac:dyDescent="0.3">
      <c r="A46" s="111">
        <v>1535.08</v>
      </c>
      <c r="B46" s="6" t="s">
        <v>36</v>
      </c>
      <c r="C46" s="4" t="s">
        <v>12</v>
      </c>
      <c r="D46" s="84">
        <v>1928.71</v>
      </c>
      <c r="E46" s="27" t="s">
        <v>90</v>
      </c>
      <c r="F46" s="5" t="s">
        <v>209</v>
      </c>
      <c r="G46" s="6">
        <v>1</v>
      </c>
      <c r="H46" t="s">
        <v>210</v>
      </c>
    </row>
    <row r="47" spans="1:11" ht="16.5" customHeight="1" thickBot="1" x14ac:dyDescent="0.3">
      <c r="A47" s="111">
        <v>1535.08</v>
      </c>
      <c r="B47" s="6" t="s">
        <v>36</v>
      </c>
      <c r="C47" s="4" t="s">
        <v>12</v>
      </c>
      <c r="D47" s="84">
        <v>1928.71</v>
      </c>
      <c r="E47" s="27" t="s">
        <v>124</v>
      </c>
      <c r="F47" s="5" t="s">
        <v>125</v>
      </c>
      <c r="G47" s="6">
        <v>1</v>
      </c>
      <c r="H47" t="s">
        <v>211</v>
      </c>
    </row>
    <row r="48" spans="1:11" ht="16.5" customHeight="1" thickBot="1" x14ac:dyDescent="0.3">
      <c r="A48" s="111">
        <v>1535.08</v>
      </c>
      <c r="B48" s="6" t="s">
        <v>36</v>
      </c>
      <c r="C48" s="4" t="s">
        <v>12</v>
      </c>
      <c r="D48" s="84">
        <v>1928.71</v>
      </c>
      <c r="E48" s="27" t="s">
        <v>91</v>
      </c>
      <c r="F48" s="5" t="s">
        <v>212</v>
      </c>
      <c r="G48" s="6">
        <v>1</v>
      </c>
      <c r="H48" t="s">
        <v>213</v>
      </c>
    </row>
    <row r="49" spans="1:8" ht="16.5" customHeight="1" thickBot="1" x14ac:dyDescent="0.3">
      <c r="A49" s="111">
        <v>1535.08</v>
      </c>
      <c r="B49" s="6" t="s">
        <v>36</v>
      </c>
      <c r="C49" s="4" t="s">
        <v>12</v>
      </c>
      <c r="D49" s="84">
        <v>1928.71</v>
      </c>
      <c r="E49" s="27" t="s">
        <v>92</v>
      </c>
      <c r="F49" s="5" t="s">
        <v>42</v>
      </c>
      <c r="G49" s="6">
        <v>1</v>
      </c>
      <c r="H49" t="s">
        <v>214</v>
      </c>
    </row>
    <row r="50" spans="1:8" ht="16.5" customHeight="1" thickBot="1" x14ac:dyDescent="0.3">
      <c r="A50" s="111">
        <v>1106.51</v>
      </c>
      <c r="B50" s="6" t="s">
        <v>43</v>
      </c>
      <c r="C50" s="4" t="s">
        <v>12</v>
      </c>
      <c r="D50" s="84">
        <v>1390.23</v>
      </c>
      <c r="E50" s="27" t="s">
        <v>93</v>
      </c>
      <c r="F50" s="5" t="s">
        <v>44</v>
      </c>
      <c r="G50" s="6">
        <v>1</v>
      </c>
      <c r="H50" t="s">
        <v>215</v>
      </c>
    </row>
    <row r="51" spans="1:8" ht="16.5" customHeight="1" thickBot="1" x14ac:dyDescent="0.3">
      <c r="A51" s="111">
        <v>1106.51</v>
      </c>
      <c r="B51" s="6" t="s">
        <v>43</v>
      </c>
      <c r="C51" s="4" t="s">
        <v>12</v>
      </c>
      <c r="D51" s="84">
        <v>1390.23</v>
      </c>
      <c r="E51" s="27" t="s">
        <v>94</v>
      </c>
      <c r="F51" s="5" t="s">
        <v>45</v>
      </c>
      <c r="G51" s="6">
        <v>4</v>
      </c>
      <c r="H51" t="s">
        <v>216</v>
      </c>
    </row>
    <row r="52" spans="1:8" ht="29.25" customHeight="1" thickBot="1" x14ac:dyDescent="0.3">
      <c r="A52" s="111">
        <v>1106.51</v>
      </c>
      <c r="B52" s="6" t="s">
        <v>43</v>
      </c>
      <c r="C52" s="4" t="s">
        <v>12</v>
      </c>
      <c r="D52" s="84">
        <v>1390.23</v>
      </c>
      <c r="E52" s="27" t="s">
        <v>95</v>
      </c>
      <c r="F52" s="5" t="s">
        <v>46</v>
      </c>
      <c r="G52" s="6">
        <v>1</v>
      </c>
      <c r="H52" t="s">
        <v>217</v>
      </c>
    </row>
    <row r="53" spans="1:8" ht="36.75" customHeight="1" thickBot="1" x14ac:dyDescent="0.3">
      <c r="A53" s="111">
        <v>1106.51</v>
      </c>
      <c r="B53" s="6" t="s">
        <v>43</v>
      </c>
      <c r="C53" s="4" t="s">
        <v>12</v>
      </c>
      <c r="D53" s="84">
        <v>1390.23</v>
      </c>
      <c r="E53" s="27" t="s">
        <v>96</v>
      </c>
      <c r="F53" s="5" t="s">
        <v>47</v>
      </c>
      <c r="G53" s="6">
        <v>1</v>
      </c>
      <c r="H53" t="s">
        <v>218</v>
      </c>
    </row>
    <row r="54" spans="1:8" ht="33.75" customHeight="1" thickBot="1" x14ac:dyDescent="0.3">
      <c r="A54" s="111">
        <v>990.66</v>
      </c>
      <c r="B54" s="6" t="s">
        <v>48</v>
      </c>
      <c r="C54" s="4" t="s">
        <v>12</v>
      </c>
      <c r="D54" s="84">
        <v>1244.69</v>
      </c>
      <c r="E54" s="27" t="s">
        <v>97</v>
      </c>
      <c r="F54" s="5" t="s">
        <v>49</v>
      </c>
      <c r="G54" s="6">
        <v>2</v>
      </c>
      <c r="H54" t="s">
        <v>219</v>
      </c>
    </row>
    <row r="55" spans="1:8" ht="16.5" customHeight="1" thickBot="1" x14ac:dyDescent="0.3">
      <c r="A55" s="111">
        <v>990.66</v>
      </c>
      <c r="B55" s="6" t="s">
        <v>48</v>
      </c>
      <c r="C55" s="4" t="s">
        <v>12</v>
      </c>
      <c r="D55" s="84">
        <v>1244.69</v>
      </c>
      <c r="E55" s="27" t="s">
        <v>98</v>
      </c>
      <c r="F55" s="5" t="s">
        <v>50</v>
      </c>
      <c r="G55" s="6">
        <v>2</v>
      </c>
      <c r="H55" t="s">
        <v>223</v>
      </c>
    </row>
    <row r="56" spans="1:8" ht="16.5" customHeight="1" thickBot="1" x14ac:dyDescent="0.3">
      <c r="A56" s="111">
        <v>990.66</v>
      </c>
      <c r="B56" s="6" t="s">
        <v>48</v>
      </c>
      <c r="C56" s="4" t="s">
        <v>12</v>
      </c>
      <c r="D56" s="84">
        <v>1244.69</v>
      </c>
      <c r="E56" s="27" t="s">
        <v>99</v>
      </c>
      <c r="F56" s="5" t="s">
        <v>51</v>
      </c>
      <c r="G56" s="6">
        <v>3</v>
      </c>
      <c r="H56" t="s">
        <v>220</v>
      </c>
    </row>
    <row r="57" spans="1:8" ht="16.5" customHeight="1" thickBot="1" x14ac:dyDescent="0.3">
      <c r="A57" s="111"/>
      <c r="B57" s="6"/>
      <c r="C57" s="4"/>
      <c r="D57" s="84"/>
      <c r="E57" s="27"/>
      <c r="F57" s="5"/>
      <c r="G57" s="6"/>
    </row>
    <row r="58" spans="1:8" ht="16.5" customHeight="1" thickBot="1" x14ac:dyDescent="0.3">
      <c r="A58" s="111"/>
      <c r="B58" s="6" t="s">
        <v>52</v>
      </c>
      <c r="C58" s="99" t="s">
        <v>12</v>
      </c>
      <c r="D58" s="84">
        <v>1131.1300000000001</v>
      </c>
      <c r="E58" s="27" t="s">
        <v>100</v>
      </c>
      <c r="F58" s="5" t="s">
        <v>53</v>
      </c>
      <c r="G58" s="6">
        <v>8</v>
      </c>
      <c r="H58" t="s">
        <v>238</v>
      </c>
    </row>
    <row r="59" spans="1:8" ht="16.5" customHeight="1" thickBot="1" x14ac:dyDescent="0.3">
      <c r="A59" s="111"/>
      <c r="B59" s="16" t="s">
        <v>175</v>
      </c>
      <c r="C59" s="117"/>
      <c r="D59" s="84">
        <v>2686.76</v>
      </c>
      <c r="E59" s="26" t="s">
        <v>177</v>
      </c>
      <c r="F59" s="19" t="s">
        <v>176</v>
      </c>
      <c r="G59" s="6">
        <v>1</v>
      </c>
      <c r="H59" t="s">
        <v>221</v>
      </c>
    </row>
    <row r="60" spans="1:8" ht="15.75" thickBot="1" x14ac:dyDescent="0.3">
      <c r="A60" s="116">
        <f>'12'!D59</f>
        <v>0</v>
      </c>
      <c r="B60" s="117"/>
      <c r="C60" s="119"/>
      <c r="D60" s="117"/>
      <c r="E60" s="117"/>
      <c r="F60" s="117"/>
      <c r="G60" s="6"/>
    </row>
    <row r="61" spans="1:8" ht="19.5" thickBot="1" x14ac:dyDescent="0.35">
      <c r="A61" s="118"/>
      <c r="B61" s="119"/>
      <c r="C61" s="121"/>
      <c r="D61" s="119"/>
      <c r="E61" s="119"/>
      <c r="F61" s="119"/>
      <c r="G61" s="60">
        <v>64</v>
      </c>
    </row>
    <row r="62" spans="1:8" ht="19.5" thickBot="1" x14ac:dyDescent="0.35">
      <c r="A62" s="112">
        <f>'12'!D61</f>
        <v>0</v>
      </c>
      <c r="B62" s="120" t="s">
        <v>160</v>
      </c>
      <c r="D62" s="84">
        <f t="shared" ref="D62:D63" si="0">A62*(6.23%)+A62</f>
        <v>0</v>
      </c>
      <c r="E62" s="65"/>
      <c r="F62" s="66"/>
    </row>
    <row r="63" spans="1:8" ht="16.5" thickBot="1" x14ac:dyDescent="0.3">
      <c r="A63" s="111">
        <f>'12'!D62</f>
        <v>0</v>
      </c>
      <c r="D63" s="84">
        <f t="shared" si="0"/>
        <v>0</v>
      </c>
      <c r="E63" s="39" t="s">
        <v>118</v>
      </c>
      <c r="F63" s="39" t="s">
        <v>120</v>
      </c>
    </row>
    <row r="64" spans="1:8" ht="16.5" thickBot="1" x14ac:dyDescent="0.3">
      <c r="A64" s="111">
        <v>788</v>
      </c>
      <c r="D64" s="101">
        <v>1086.6400000000001</v>
      </c>
      <c r="E64" s="71" t="s">
        <v>117</v>
      </c>
      <c r="F64" s="44" t="s">
        <v>127</v>
      </c>
      <c r="G64" s="45">
        <v>1</v>
      </c>
    </row>
    <row r="65" spans="1:7" ht="16.5" thickBot="1" x14ac:dyDescent="0.3">
      <c r="A65" s="111">
        <v>945.38</v>
      </c>
      <c r="B65" s="41"/>
      <c r="D65" s="101">
        <v>1384.93</v>
      </c>
      <c r="E65" s="67" t="s">
        <v>115</v>
      </c>
      <c r="F65" s="34" t="s">
        <v>128</v>
      </c>
      <c r="G65" s="32">
        <v>1</v>
      </c>
    </row>
    <row r="66" spans="1:7" ht="16.5" thickBot="1" x14ac:dyDescent="0.3">
      <c r="A66" s="108">
        <v>1023.52</v>
      </c>
      <c r="B66" s="41">
        <v>0</v>
      </c>
      <c r="D66" s="101">
        <v>1499.82</v>
      </c>
      <c r="E66" s="68" t="s">
        <v>116</v>
      </c>
      <c r="F66" s="48" t="s">
        <v>113</v>
      </c>
      <c r="G66" s="49">
        <v>1</v>
      </c>
    </row>
    <row r="67" spans="1:7" ht="15.75" thickBot="1" x14ac:dyDescent="0.3">
      <c r="A67" s="108"/>
    </row>
    <row r="68" spans="1:7" ht="19.5" thickBot="1" x14ac:dyDescent="0.35">
      <c r="A68" s="108"/>
      <c r="C68" s="114"/>
      <c r="G68" s="60">
        <f>G61+G64+G65+G66</f>
        <v>67</v>
      </c>
    </row>
    <row r="69" spans="1:7" ht="19.5" thickBot="1" x14ac:dyDescent="0.35">
      <c r="A69" s="113" t="s">
        <v>173</v>
      </c>
      <c r="B69" s="114"/>
      <c r="D69" s="114"/>
      <c r="E69" s="114"/>
      <c r="F69" s="115"/>
    </row>
  </sheetData>
  <mergeCells count="9">
    <mergeCell ref="B8:B10"/>
    <mergeCell ref="E8:E10"/>
    <mergeCell ref="F8:F10"/>
    <mergeCell ref="G8:G10"/>
    <mergeCell ref="A1:G1"/>
    <mergeCell ref="A2:G2"/>
    <mergeCell ref="A3:G3"/>
    <mergeCell ref="A5:G5"/>
    <mergeCell ref="B7:E7"/>
  </mergeCells>
  <pageMargins left="0.25" right="0.25" top="0.75" bottom="0.75" header="0.3" footer="0.3"/>
  <pageSetup paperSize="9" scale="56" fitToHeight="0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B10" zoomScale="80" zoomScaleNormal="80" workbookViewId="0">
      <selection activeCell="I67" sqref="I67"/>
    </sheetView>
  </sheetViews>
  <sheetFormatPr defaultRowHeight="15" x14ac:dyDescent="0.25"/>
  <cols>
    <col min="1" max="2" width="13.42578125" customWidth="1"/>
    <col min="3" max="3" width="20.5703125" customWidth="1"/>
    <col min="4" max="4" width="33.140625" customWidth="1"/>
    <col min="5" max="5" width="26.5703125" customWidth="1"/>
    <col min="6" max="6" width="27.85546875" customWidth="1"/>
    <col min="7" max="7" width="34" customWidth="1"/>
    <col min="8" max="8" width="12.5703125" customWidth="1"/>
    <col min="9" max="9" width="57.7109375" customWidth="1"/>
  </cols>
  <sheetData>
    <row r="1" spans="1:12" ht="25.5" x14ac:dyDescent="0.25">
      <c r="A1" s="342" t="s">
        <v>133</v>
      </c>
      <c r="B1" s="342"/>
      <c r="C1" s="342"/>
      <c r="D1" s="342"/>
      <c r="E1" s="342"/>
      <c r="F1" s="342"/>
      <c r="G1" s="342"/>
      <c r="H1" s="342"/>
      <c r="I1" s="132"/>
      <c r="J1" s="132"/>
      <c r="K1" s="132"/>
      <c r="L1" s="132"/>
    </row>
    <row r="2" spans="1:12" x14ac:dyDescent="0.25">
      <c r="A2" s="331" t="s">
        <v>134</v>
      </c>
      <c r="B2" s="331"/>
      <c r="C2" s="331"/>
      <c r="D2" s="331"/>
      <c r="E2" s="331"/>
      <c r="F2" s="331"/>
      <c r="G2" s="331"/>
      <c r="H2" s="331"/>
      <c r="I2" s="132"/>
      <c r="J2" s="132"/>
      <c r="K2" s="132"/>
      <c r="L2" s="132"/>
    </row>
    <row r="3" spans="1:12" ht="18.75" x14ac:dyDescent="0.25">
      <c r="A3" s="332" t="s">
        <v>135</v>
      </c>
      <c r="B3" s="332"/>
      <c r="C3" s="332"/>
      <c r="D3" s="332"/>
      <c r="E3" s="332"/>
      <c r="F3" s="332"/>
      <c r="G3" s="332"/>
      <c r="H3" s="332"/>
      <c r="I3" s="132"/>
      <c r="J3" s="132"/>
      <c r="K3" s="132"/>
      <c r="L3" s="132"/>
    </row>
    <row r="4" spans="1:12" ht="19.5" thickBot="1" x14ac:dyDescent="0.3">
      <c r="A4" s="106"/>
      <c r="B4" s="106"/>
      <c r="C4" s="75"/>
      <c r="D4" s="75"/>
      <c r="E4" s="75"/>
      <c r="F4" s="75"/>
      <c r="G4" s="75"/>
      <c r="H4" s="75"/>
      <c r="I4" s="132"/>
      <c r="J4" s="132"/>
      <c r="K4" s="132"/>
      <c r="L4" s="132"/>
    </row>
    <row r="5" spans="1:12" ht="21.75" thickBot="1" x14ac:dyDescent="0.4">
      <c r="A5" s="343" t="s">
        <v>224</v>
      </c>
      <c r="B5" s="344"/>
      <c r="C5" s="344"/>
      <c r="D5" s="344"/>
      <c r="E5" s="344"/>
      <c r="F5" s="344"/>
      <c r="G5" s="344"/>
      <c r="H5" s="345"/>
      <c r="I5" s="132"/>
      <c r="J5" s="132"/>
      <c r="K5" s="132"/>
      <c r="L5" s="132"/>
    </row>
    <row r="6" spans="1:12" ht="15.75" thickBot="1" x14ac:dyDescent="0.3">
      <c r="A6" s="133"/>
      <c r="B6" s="133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9.5" customHeight="1" thickBot="1" x14ac:dyDescent="0.3">
      <c r="A7" s="134"/>
      <c r="B7" s="134"/>
      <c r="C7" s="326" t="s">
        <v>101</v>
      </c>
      <c r="D7" s="327"/>
      <c r="E7" s="327"/>
      <c r="F7" s="328"/>
      <c r="G7" s="135"/>
      <c r="H7" s="135"/>
      <c r="I7" s="132"/>
      <c r="J7" s="132"/>
      <c r="K7" s="132"/>
      <c r="L7" s="132"/>
    </row>
    <row r="8" spans="1:12" ht="39.75" customHeight="1" thickBot="1" x14ac:dyDescent="0.3">
      <c r="A8" s="134"/>
      <c r="B8" s="134"/>
      <c r="C8" s="350" t="s">
        <v>0</v>
      </c>
      <c r="D8" s="136" t="s">
        <v>1</v>
      </c>
      <c r="E8" s="137" t="s">
        <v>4</v>
      </c>
      <c r="F8" s="350" t="s">
        <v>54</v>
      </c>
      <c r="G8" s="353" t="s">
        <v>6</v>
      </c>
      <c r="H8" s="353" t="s">
        <v>7</v>
      </c>
      <c r="I8" s="132"/>
      <c r="J8" s="132"/>
      <c r="K8" s="132"/>
      <c r="L8" s="132"/>
    </row>
    <row r="9" spans="1:12" ht="15" customHeight="1" x14ac:dyDescent="0.25">
      <c r="A9" s="138" t="s">
        <v>59</v>
      </c>
      <c r="B9" s="184"/>
      <c r="C9" s="351"/>
      <c r="D9" s="139" t="s">
        <v>2</v>
      </c>
      <c r="E9" s="140"/>
      <c r="F9" s="351"/>
      <c r="G9" s="354"/>
      <c r="H9" s="354"/>
      <c r="I9" s="132"/>
      <c r="J9" s="132"/>
      <c r="K9" s="132"/>
      <c r="L9" s="132"/>
    </row>
    <row r="10" spans="1:12" ht="15.75" thickBot="1" x14ac:dyDescent="0.3">
      <c r="A10" s="141" t="s">
        <v>55</v>
      </c>
      <c r="B10" s="141"/>
      <c r="C10" s="352"/>
      <c r="D10" s="139" t="s">
        <v>3</v>
      </c>
      <c r="E10" s="140">
        <v>8567.1</v>
      </c>
      <c r="F10" s="352"/>
      <c r="G10" s="355"/>
      <c r="H10" s="355"/>
      <c r="I10" s="132"/>
      <c r="J10" s="132"/>
      <c r="K10" s="132"/>
      <c r="L10" s="132"/>
    </row>
    <row r="11" spans="1:12" ht="16.5" thickBot="1" x14ac:dyDescent="0.3">
      <c r="A11" s="142">
        <v>5776.45</v>
      </c>
      <c r="B11" s="185"/>
      <c r="C11" s="143" t="s">
        <v>8</v>
      </c>
      <c r="D11" s="144" t="s">
        <v>9</v>
      </c>
      <c r="E11" s="145">
        <v>9943.11</v>
      </c>
      <c r="F11" s="146" t="s">
        <v>62</v>
      </c>
      <c r="G11" s="143" t="s">
        <v>10</v>
      </c>
      <c r="H11" s="143">
        <v>1</v>
      </c>
      <c r="I11" s="132" t="s">
        <v>182</v>
      </c>
      <c r="J11" s="132"/>
      <c r="K11" s="132"/>
      <c r="L11" s="132"/>
    </row>
    <row r="12" spans="1:12" ht="16.5" thickBot="1" x14ac:dyDescent="0.3">
      <c r="A12" s="142">
        <v>4207.3100000000004</v>
      </c>
      <c r="B12" s="186"/>
      <c r="C12" s="14" t="s">
        <v>11</v>
      </c>
      <c r="D12" s="147" t="s">
        <v>12</v>
      </c>
      <c r="E12" s="145">
        <v>7770</v>
      </c>
      <c r="F12" s="148" t="s">
        <v>63</v>
      </c>
      <c r="G12" s="14" t="s">
        <v>13</v>
      </c>
      <c r="H12" s="14">
        <v>1</v>
      </c>
      <c r="I12" s="132" t="s">
        <v>179</v>
      </c>
      <c r="J12" s="132"/>
      <c r="K12" s="132"/>
      <c r="L12" s="132"/>
    </row>
    <row r="13" spans="1:12" ht="30" thickBot="1" x14ac:dyDescent="0.3">
      <c r="A13" s="142">
        <v>4207.3100000000004</v>
      </c>
      <c r="B13" s="186"/>
      <c r="C13" s="14" t="s">
        <v>11</v>
      </c>
      <c r="D13" s="147" t="s">
        <v>12</v>
      </c>
      <c r="E13" s="145">
        <v>7770</v>
      </c>
      <c r="F13" s="148" t="s">
        <v>64</v>
      </c>
      <c r="G13" s="14" t="s">
        <v>14</v>
      </c>
      <c r="H13" s="14">
        <v>1</v>
      </c>
      <c r="I13" s="132" t="s">
        <v>180</v>
      </c>
      <c r="J13" s="132"/>
      <c r="K13" s="132"/>
      <c r="L13" s="132"/>
    </row>
    <row r="14" spans="1:12" ht="30" thickBot="1" x14ac:dyDescent="0.3">
      <c r="A14" s="142">
        <v>4207.3100000000004</v>
      </c>
      <c r="B14" s="186"/>
      <c r="C14" s="14" t="s">
        <v>11</v>
      </c>
      <c r="D14" s="147" t="s">
        <v>12</v>
      </c>
      <c r="E14" s="145">
        <v>7770</v>
      </c>
      <c r="F14" s="148" t="s">
        <v>65</v>
      </c>
      <c r="G14" s="14" t="s">
        <v>15</v>
      </c>
      <c r="H14" s="14">
        <v>1</v>
      </c>
      <c r="I14" s="132" t="s">
        <v>180</v>
      </c>
      <c r="J14" s="132"/>
      <c r="K14" s="132"/>
      <c r="L14" s="132"/>
    </row>
    <row r="15" spans="1:12" ht="16.5" thickBot="1" x14ac:dyDescent="0.3">
      <c r="A15" s="142">
        <v>4207.3100000000004</v>
      </c>
      <c r="B15" s="186"/>
      <c r="C15" s="14" t="s">
        <v>11</v>
      </c>
      <c r="D15" s="147" t="s">
        <v>12</v>
      </c>
      <c r="E15" s="145">
        <v>7770</v>
      </c>
      <c r="F15" s="148" t="s">
        <v>66</v>
      </c>
      <c r="G15" s="14" t="s">
        <v>16</v>
      </c>
      <c r="H15" s="14">
        <v>1</v>
      </c>
      <c r="I15" s="132" t="s">
        <v>226</v>
      </c>
      <c r="J15" s="132"/>
      <c r="K15" s="132"/>
      <c r="L15" s="132"/>
    </row>
    <row r="16" spans="1:12" ht="30" thickBot="1" x14ac:dyDescent="0.3">
      <c r="A16" s="142">
        <v>4207.3100000000004</v>
      </c>
      <c r="B16" s="186"/>
      <c r="C16" s="14" t="s">
        <v>11</v>
      </c>
      <c r="D16" s="147" t="s">
        <v>12</v>
      </c>
      <c r="E16" s="145">
        <v>7770</v>
      </c>
      <c r="F16" s="148" t="s">
        <v>67</v>
      </c>
      <c r="G16" s="14" t="s">
        <v>17</v>
      </c>
      <c r="H16" s="14">
        <v>1</v>
      </c>
      <c r="I16" s="132" t="s">
        <v>181</v>
      </c>
      <c r="J16" s="132"/>
      <c r="K16" s="132"/>
      <c r="L16" s="132"/>
    </row>
    <row r="17" spans="1:12" ht="30" thickBot="1" x14ac:dyDescent="0.3">
      <c r="A17" s="142">
        <v>4207.3100000000004</v>
      </c>
      <c r="B17" s="186"/>
      <c r="C17" s="14" t="s">
        <v>11</v>
      </c>
      <c r="D17" s="147" t="s">
        <v>12</v>
      </c>
      <c r="E17" s="145">
        <v>7770</v>
      </c>
      <c r="F17" s="148" t="s">
        <v>68</v>
      </c>
      <c r="G17" s="14" t="s">
        <v>18</v>
      </c>
      <c r="H17" s="14">
        <v>1</v>
      </c>
      <c r="I17" s="132"/>
      <c r="J17" s="132"/>
      <c r="K17" s="132"/>
      <c r="L17" s="132"/>
    </row>
    <row r="18" spans="1:12" ht="30" thickBot="1" x14ac:dyDescent="0.3">
      <c r="A18" s="142">
        <v>4207.3100000000004</v>
      </c>
      <c r="B18" s="186"/>
      <c r="C18" s="14" t="s">
        <v>11</v>
      </c>
      <c r="D18" s="147" t="s">
        <v>12</v>
      </c>
      <c r="E18" s="145">
        <v>7770</v>
      </c>
      <c r="F18" s="148" t="s">
        <v>69</v>
      </c>
      <c r="G18" s="14" t="s">
        <v>19</v>
      </c>
      <c r="H18" s="14">
        <v>1</v>
      </c>
      <c r="I18" s="132"/>
      <c r="J18" s="132"/>
      <c r="K18" s="132"/>
      <c r="L18" s="132"/>
    </row>
    <row r="19" spans="1:12" ht="16.5" thickBot="1" x14ac:dyDescent="0.3">
      <c r="A19" s="142">
        <v>4207.3100000000004</v>
      </c>
      <c r="B19" s="186"/>
      <c r="C19" s="14" t="s">
        <v>11</v>
      </c>
      <c r="D19" s="147" t="s">
        <v>12</v>
      </c>
      <c r="E19" s="145">
        <v>7770</v>
      </c>
      <c r="F19" s="148" t="s">
        <v>70</v>
      </c>
      <c r="G19" s="14" t="s">
        <v>20</v>
      </c>
      <c r="H19" s="14">
        <v>1</v>
      </c>
      <c r="I19" s="132"/>
      <c r="J19" s="132"/>
      <c r="K19" s="132"/>
      <c r="L19" s="132"/>
    </row>
    <row r="20" spans="1:12" ht="30" thickBot="1" x14ac:dyDescent="0.3">
      <c r="A20" s="142">
        <v>4207.3100000000004</v>
      </c>
      <c r="B20" s="186"/>
      <c r="C20" s="14" t="s">
        <v>11</v>
      </c>
      <c r="D20" s="147" t="s">
        <v>12</v>
      </c>
      <c r="E20" s="145">
        <v>7770</v>
      </c>
      <c r="F20" s="148" t="s">
        <v>71</v>
      </c>
      <c r="G20" s="14" t="s">
        <v>21</v>
      </c>
      <c r="H20" s="14">
        <v>1</v>
      </c>
      <c r="I20" s="132" t="s">
        <v>234</v>
      </c>
      <c r="J20" s="132"/>
      <c r="K20" s="132"/>
      <c r="L20" s="132"/>
    </row>
    <row r="21" spans="1:12" ht="16.5" thickBot="1" x14ac:dyDescent="0.3">
      <c r="A21" s="142">
        <v>4207.3100000000004</v>
      </c>
      <c r="B21" s="186"/>
      <c r="C21" s="14" t="s">
        <v>11</v>
      </c>
      <c r="D21" s="147" t="s">
        <v>12</v>
      </c>
      <c r="E21" s="145">
        <v>7770</v>
      </c>
      <c r="F21" s="148" t="s">
        <v>72</v>
      </c>
      <c r="G21" s="14" t="s">
        <v>22</v>
      </c>
      <c r="H21" s="14">
        <v>1</v>
      </c>
      <c r="I21" s="132" t="s">
        <v>235</v>
      </c>
      <c r="J21" s="132"/>
      <c r="K21" s="132"/>
      <c r="L21" s="132"/>
    </row>
    <row r="22" spans="1:12" ht="16.5" thickBot="1" x14ac:dyDescent="0.3">
      <c r="A22" s="142">
        <v>4207.3100000000004</v>
      </c>
      <c r="B22" s="186"/>
      <c r="C22" s="14" t="s">
        <v>11</v>
      </c>
      <c r="D22" s="147" t="s">
        <v>12</v>
      </c>
      <c r="E22" s="145">
        <v>7770</v>
      </c>
      <c r="F22" s="148" t="s">
        <v>61</v>
      </c>
      <c r="G22" s="14" t="s">
        <v>60</v>
      </c>
      <c r="H22" s="14">
        <v>1</v>
      </c>
      <c r="I22" s="132" t="s">
        <v>186</v>
      </c>
      <c r="J22" s="132"/>
      <c r="K22" s="132"/>
      <c r="L22" s="132"/>
    </row>
    <row r="23" spans="1:12" ht="16.5" thickBot="1" x14ac:dyDescent="0.3">
      <c r="A23" s="142"/>
      <c r="B23" s="186"/>
      <c r="C23" s="14" t="s">
        <v>11</v>
      </c>
      <c r="D23" s="147" t="s">
        <v>12</v>
      </c>
      <c r="E23" s="145">
        <v>7770</v>
      </c>
      <c r="F23" s="148" t="s">
        <v>174</v>
      </c>
      <c r="G23" s="14" t="s">
        <v>187</v>
      </c>
      <c r="H23" s="14">
        <v>1</v>
      </c>
      <c r="I23" s="132" t="s">
        <v>188</v>
      </c>
      <c r="J23" s="132"/>
      <c r="K23" s="132"/>
      <c r="L23" s="132"/>
    </row>
    <row r="24" spans="1:12" ht="16.5" thickBot="1" x14ac:dyDescent="0.3">
      <c r="A24" s="142"/>
      <c r="B24" s="186"/>
      <c r="C24" s="149" t="s">
        <v>255</v>
      </c>
      <c r="D24" s="150" t="s">
        <v>12</v>
      </c>
      <c r="E24" s="151">
        <v>4618.96</v>
      </c>
      <c r="F24" s="152" t="s">
        <v>171</v>
      </c>
      <c r="G24" s="149" t="s">
        <v>256</v>
      </c>
      <c r="H24" s="149">
        <v>1</v>
      </c>
      <c r="I24" s="153" t="s">
        <v>189</v>
      </c>
      <c r="J24" s="132"/>
      <c r="K24" s="132"/>
      <c r="L24" s="132"/>
    </row>
    <row r="25" spans="1:12" ht="16.5" thickBot="1" x14ac:dyDescent="0.3">
      <c r="A25" s="142" t="s">
        <v>254</v>
      </c>
      <c r="B25" s="186"/>
      <c r="C25" s="149" t="s">
        <v>255</v>
      </c>
      <c r="D25" s="150" t="s">
        <v>12</v>
      </c>
      <c r="E25" s="151">
        <v>4618.96</v>
      </c>
      <c r="F25" s="152" t="s">
        <v>257</v>
      </c>
      <c r="G25" s="149" t="s">
        <v>245</v>
      </c>
      <c r="H25" s="149">
        <v>1</v>
      </c>
      <c r="I25" s="153" t="s">
        <v>246</v>
      </c>
      <c r="J25" s="132"/>
      <c r="K25" s="132"/>
      <c r="L25" s="132"/>
    </row>
    <row r="26" spans="1:12" ht="30" thickBot="1" x14ac:dyDescent="0.3">
      <c r="A26" s="142">
        <v>2988.13</v>
      </c>
      <c r="B26" s="186"/>
      <c r="C26" s="14" t="s">
        <v>11</v>
      </c>
      <c r="D26" s="147" t="s">
        <v>12</v>
      </c>
      <c r="E26" s="145">
        <v>4082.01</v>
      </c>
      <c r="F26" s="148" t="s">
        <v>272</v>
      </c>
      <c r="G26" s="14" t="s">
        <v>158</v>
      </c>
      <c r="H26" s="14">
        <v>1</v>
      </c>
      <c r="I26" s="132" t="s">
        <v>190</v>
      </c>
      <c r="J26" s="132"/>
      <c r="K26" s="132"/>
      <c r="L26" s="132"/>
    </row>
    <row r="27" spans="1:12" ht="30" thickBot="1" x14ac:dyDescent="0.3">
      <c r="A27" s="142">
        <v>2310.58</v>
      </c>
      <c r="B27" s="186"/>
      <c r="C27" s="149" t="s">
        <v>23</v>
      </c>
      <c r="D27" s="150" t="s">
        <v>12</v>
      </c>
      <c r="E27" s="151">
        <v>3222.39</v>
      </c>
      <c r="F27" s="152" t="s">
        <v>73</v>
      </c>
      <c r="G27" s="149" t="s">
        <v>229</v>
      </c>
      <c r="H27" s="149">
        <v>2</v>
      </c>
      <c r="I27" s="132"/>
      <c r="J27" s="132"/>
      <c r="K27" s="132"/>
      <c r="L27" s="132"/>
    </row>
    <row r="28" spans="1:12" ht="30" thickBot="1" x14ac:dyDescent="0.3">
      <c r="A28" s="142"/>
      <c r="B28" s="186"/>
      <c r="C28" s="149" t="s">
        <v>23</v>
      </c>
      <c r="D28" s="150" t="s">
        <v>12</v>
      </c>
      <c r="E28" s="154">
        <v>2878.84</v>
      </c>
      <c r="F28" s="152" t="s">
        <v>167</v>
      </c>
      <c r="G28" s="149" t="s">
        <v>166</v>
      </c>
      <c r="H28" s="149">
        <v>1</v>
      </c>
      <c r="I28" s="153" t="s">
        <v>271</v>
      </c>
      <c r="J28" s="132"/>
      <c r="K28" s="132"/>
      <c r="L28" s="132"/>
    </row>
    <row r="29" spans="1:12" ht="16.5" thickBot="1" x14ac:dyDescent="0.3">
      <c r="A29" s="142">
        <v>2064.23</v>
      </c>
      <c r="B29" s="186"/>
      <c r="C29" s="149" t="s">
        <v>23</v>
      </c>
      <c r="D29" s="150" t="s">
        <v>12</v>
      </c>
      <c r="E29" s="154">
        <v>2878.84</v>
      </c>
      <c r="F29" s="152" t="s">
        <v>74</v>
      </c>
      <c r="G29" s="149" t="s">
        <v>25</v>
      </c>
      <c r="H29" s="149">
        <v>1</v>
      </c>
      <c r="I29" s="153" t="s">
        <v>253</v>
      </c>
      <c r="J29" s="132"/>
      <c r="K29" s="132"/>
      <c r="L29" s="132"/>
    </row>
    <row r="30" spans="1:12" ht="30" thickBot="1" x14ac:dyDescent="0.3">
      <c r="A30" s="142">
        <v>2064.23</v>
      </c>
      <c r="B30" s="186"/>
      <c r="C30" s="149" t="s">
        <v>23</v>
      </c>
      <c r="D30" s="150" t="s">
        <v>12</v>
      </c>
      <c r="E30" s="154">
        <v>2878.84</v>
      </c>
      <c r="F30" s="152" t="s">
        <v>75</v>
      </c>
      <c r="G30" s="149" t="s">
        <v>26</v>
      </c>
      <c r="H30" s="149">
        <v>1</v>
      </c>
      <c r="I30" s="153" t="s">
        <v>193</v>
      </c>
      <c r="J30" s="132"/>
      <c r="K30" s="132"/>
      <c r="L30" s="132"/>
    </row>
    <row r="31" spans="1:12" ht="30" thickBot="1" x14ac:dyDescent="0.3">
      <c r="A31" s="142">
        <v>2064.23</v>
      </c>
      <c r="B31" s="186"/>
      <c r="C31" s="149" t="s">
        <v>23</v>
      </c>
      <c r="D31" s="150" t="s">
        <v>12</v>
      </c>
      <c r="E31" s="154">
        <v>2878.84</v>
      </c>
      <c r="F31" s="152" t="s">
        <v>76</v>
      </c>
      <c r="G31" s="149" t="s">
        <v>27</v>
      </c>
      <c r="H31" s="149">
        <v>1</v>
      </c>
      <c r="I31" s="153" t="s">
        <v>194</v>
      </c>
      <c r="J31" s="132"/>
      <c r="K31" s="132"/>
      <c r="L31" s="132"/>
    </row>
    <row r="32" spans="1:12" ht="30" thickBot="1" x14ac:dyDescent="0.3">
      <c r="A32" s="142">
        <v>2064.23</v>
      </c>
      <c r="B32" s="186"/>
      <c r="C32" s="149" t="s">
        <v>23</v>
      </c>
      <c r="D32" s="150" t="s">
        <v>12</v>
      </c>
      <c r="E32" s="154">
        <v>2878.84</v>
      </c>
      <c r="F32" s="152" t="s">
        <v>77</v>
      </c>
      <c r="G32" s="149" t="s">
        <v>28</v>
      </c>
      <c r="H32" s="149">
        <v>1</v>
      </c>
      <c r="I32" s="153" t="s">
        <v>195</v>
      </c>
      <c r="J32" s="132"/>
      <c r="K32" s="132"/>
      <c r="L32" s="132"/>
    </row>
    <row r="33" spans="1:12" ht="16.5" thickBot="1" x14ac:dyDescent="0.3">
      <c r="A33" s="142">
        <v>2064.23</v>
      </c>
      <c r="B33" s="186"/>
      <c r="C33" s="149" t="s">
        <v>23</v>
      </c>
      <c r="D33" s="150" t="s">
        <v>12</v>
      </c>
      <c r="E33" s="154">
        <v>2878.84</v>
      </c>
      <c r="F33" s="152" t="s">
        <v>78</v>
      </c>
      <c r="G33" s="149" t="s">
        <v>29</v>
      </c>
      <c r="H33" s="149">
        <v>1</v>
      </c>
      <c r="I33" s="153" t="s">
        <v>196</v>
      </c>
      <c r="J33" s="132"/>
      <c r="K33" s="132"/>
      <c r="L33" s="132"/>
    </row>
    <row r="34" spans="1:12" ht="16.5" thickBot="1" x14ac:dyDescent="0.3">
      <c r="A34" s="142">
        <v>2064.23</v>
      </c>
      <c r="B34" s="186"/>
      <c r="C34" s="149" t="s">
        <v>23</v>
      </c>
      <c r="D34" s="150" t="s">
        <v>12</v>
      </c>
      <c r="E34" s="154">
        <v>2878.84</v>
      </c>
      <c r="F34" s="152" t="s">
        <v>79</v>
      </c>
      <c r="G34" s="149" t="s">
        <v>30</v>
      </c>
      <c r="H34" s="149">
        <v>1</v>
      </c>
      <c r="I34" s="153" t="s">
        <v>231</v>
      </c>
      <c r="J34" s="132"/>
      <c r="K34" s="132"/>
      <c r="L34" s="132"/>
    </row>
    <row r="35" spans="1:12" ht="16.5" thickBot="1" x14ac:dyDescent="0.3">
      <c r="A35" s="142">
        <v>2064.23</v>
      </c>
      <c r="B35" s="186"/>
      <c r="C35" s="149" t="s">
        <v>23</v>
      </c>
      <c r="D35" s="150" t="s">
        <v>12</v>
      </c>
      <c r="E35" s="154">
        <v>2878.84</v>
      </c>
      <c r="F35" s="152" t="s">
        <v>80</v>
      </c>
      <c r="G35" s="149" t="s">
        <v>31</v>
      </c>
      <c r="H35" s="149">
        <v>1</v>
      </c>
      <c r="I35" s="153" t="s">
        <v>197</v>
      </c>
      <c r="J35" s="132"/>
      <c r="K35" s="132"/>
      <c r="L35" s="132"/>
    </row>
    <row r="36" spans="1:12" ht="16.5" thickBot="1" x14ac:dyDescent="0.3">
      <c r="A36" s="142"/>
      <c r="B36" s="186"/>
      <c r="C36" s="149" t="s">
        <v>23</v>
      </c>
      <c r="D36" s="150" t="s">
        <v>12</v>
      </c>
      <c r="E36" s="154"/>
      <c r="F36" s="152" t="s">
        <v>273</v>
      </c>
      <c r="G36" s="149" t="s">
        <v>251</v>
      </c>
      <c r="H36" s="149">
        <v>1</v>
      </c>
      <c r="I36" s="153" t="s">
        <v>270</v>
      </c>
      <c r="J36" s="132"/>
      <c r="K36" s="132"/>
      <c r="L36" s="132"/>
    </row>
    <row r="37" spans="1:12" ht="16.5" thickBot="1" x14ac:dyDescent="0.3">
      <c r="A37" s="142">
        <v>2064.23</v>
      </c>
      <c r="B37" s="186"/>
      <c r="C37" s="149" t="s">
        <v>23</v>
      </c>
      <c r="D37" s="150" t="s">
        <v>12</v>
      </c>
      <c r="E37" s="154">
        <v>2878.84</v>
      </c>
      <c r="F37" s="152" t="s">
        <v>81</v>
      </c>
      <c r="G37" s="149" t="s">
        <v>32</v>
      </c>
      <c r="H37" s="149">
        <v>1</v>
      </c>
      <c r="I37" s="153" t="s">
        <v>236</v>
      </c>
      <c r="J37" s="132"/>
      <c r="K37" s="132"/>
      <c r="L37" s="132"/>
    </row>
    <row r="38" spans="1:12" ht="27" thickBot="1" x14ac:dyDescent="0.3">
      <c r="A38" s="142">
        <v>2064.23</v>
      </c>
      <c r="B38" s="186"/>
      <c r="C38" s="149" t="s">
        <v>23</v>
      </c>
      <c r="D38" s="150" t="s">
        <v>12</v>
      </c>
      <c r="E38" s="154">
        <v>2878.84</v>
      </c>
      <c r="F38" s="152" t="s">
        <v>82</v>
      </c>
      <c r="G38" s="149" t="s">
        <v>33</v>
      </c>
      <c r="H38" s="149">
        <v>1</v>
      </c>
      <c r="I38" s="153" t="s">
        <v>232</v>
      </c>
      <c r="J38" s="132"/>
      <c r="K38" s="132"/>
      <c r="L38" s="132"/>
    </row>
    <row r="39" spans="1:12" ht="30" thickBot="1" x14ac:dyDescent="0.3">
      <c r="A39" s="142">
        <v>2064.23</v>
      </c>
      <c r="B39" s="186"/>
      <c r="C39" s="149" t="s">
        <v>23</v>
      </c>
      <c r="D39" s="150" t="s">
        <v>12</v>
      </c>
      <c r="E39" s="154">
        <v>2878.84</v>
      </c>
      <c r="F39" s="152" t="s">
        <v>83</v>
      </c>
      <c r="G39" s="149" t="s">
        <v>34</v>
      </c>
      <c r="H39" s="149">
        <v>1</v>
      </c>
      <c r="I39" s="153" t="s">
        <v>198</v>
      </c>
      <c r="J39" s="132"/>
      <c r="K39" s="132"/>
      <c r="L39" s="132"/>
    </row>
    <row r="40" spans="1:12" ht="16.5" thickBot="1" x14ac:dyDescent="0.3">
      <c r="A40" s="142">
        <v>2064.23</v>
      </c>
      <c r="B40" s="186"/>
      <c r="C40" s="149" t="s">
        <v>23</v>
      </c>
      <c r="D40" s="150" t="s">
        <v>12</v>
      </c>
      <c r="E40" s="154">
        <v>2878.84</v>
      </c>
      <c r="F40" s="152" t="s">
        <v>136</v>
      </c>
      <c r="G40" s="149" t="s">
        <v>137</v>
      </c>
      <c r="H40" s="149">
        <v>1</v>
      </c>
      <c r="I40" s="153" t="s">
        <v>222</v>
      </c>
      <c r="J40" s="132"/>
      <c r="K40" s="132"/>
      <c r="L40" s="132"/>
    </row>
    <row r="41" spans="1:12" ht="16.5" thickBot="1" x14ac:dyDescent="0.3">
      <c r="A41" s="142"/>
      <c r="B41" s="186"/>
      <c r="C41" s="149" t="s">
        <v>23</v>
      </c>
      <c r="D41" s="150" t="s">
        <v>12</v>
      </c>
      <c r="E41" s="154">
        <v>2878.84</v>
      </c>
      <c r="F41" s="152" t="s">
        <v>247</v>
      </c>
      <c r="G41" s="149" t="s">
        <v>249</v>
      </c>
      <c r="H41" s="149">
        <v>1</v>
      </c>
      <c r="I41" s="153"/>
      <c r="J41" s="132"/>
      <c r="K41" s="132"/>
      <c r="L41" s="132"/>
    </row>
    <row r="42" spans="1:12" ht="16.5" thickBot="1" x14ac:dyDescent="0.3">
      <c r="A42" s="142"/>
      <c r="B42" s="186"/>
      <c r="C42" s="149" t="s">
        <v>23</v>
      </c>
      <c r="D42" s="150" t="s">
        <v>12</v>
      </c>
      <c r="E42" s="154">
        <v>2878.84</v>
      </c>
      <c r="F42" s="152" t="s">
        <v>247</v>
      </c>
      <c r="G42" s="149" t="s">
        <v>248</v>
      </c>
      <c r="H42" s="149">
        <v>1</v>
      </c>
      <c r="I42" s="153"/>
      <c r="J42" s="132"/>
      <c r="K42" s="132"/>
      <c r="L42" s="132"/>
    </row>
    <row r="43" spans="1:12" ht="30" thickBot="1" x14ac:dyDescent="0.3">
      <c r="A43" s="142">
        <v>2064.23</v>
      </c>
      <c r="B43" s="186"/>
      <c r="C43" s="149" t="s">
        <v>23</v>
      </c>
      <c r="D43" s="150" t="s">
        <v>12</v>
      </c>
      <c r="E43" s="154">
        <v>2878.84</v>
      </c>
      <c r="F43" s="152" t="s">
        <v>84</v>
      </c>
      <c r="G43" s="149" t="s">
        <v>57</v>
      </c>
      <c r="H43" s="149">
        <v>1</v>
      </c>
      <c r="I43" s="153" t="s">
        <v>199</v>
      </c>
      <c r="J43" s="132"/>
      <c r="K43" s="132"/>
      <c r="L43" s="132"/>
    </row>
    <row r="44" spans="1:12" ht="16.5" thickBot="1" x14ac:dyDescent="0.3">
      <c r="A44" s="142">
        <v>2064.23</v>
      </c>
      <c r="B44" s="186"/>
      <c r="C44" s="149" t="s">
        <v>23</v>
      </c>
      <c r="D44" s="150" t="s">
        <v>12</v>
      </c>
      <c r="E44" s="154">
        <v>2878.84</v>
      </c>
      <c r="F44" s="152" t="s">
        <v>85</v>
      </c>
      <c r="G44" s="155" t="s">
        <v>200</v>
      </c>
      <c r="H44" s="149">
        <v>1</v>
      </c>
      <c r="I44" s="153" t="s">
        <v>201</v>
      </c>
      <c r="J44" s="132"/>
      <c r="K44" s="132"/>
      <c r="L44" s="132"/>
    </row>
    <row r="45" spans="1:12" ht="16.5" thickBot="1" x14ac:dyDescent="0.3">
      <c r="A45" s="142">
        <v>2064.23</v>
      </c>
      <c r="B45" s="186"/>
      <c r="C45" s="149" t="s">
        <v>23</v>
      </c>
      <c r="D45" s="150" t="s">
        <v>12</v>
      </c>
      <c r="E45" s="154">
        <v>2878.84</v>
      </c>
      <c r="F45" s="156" t="s">
        <v>161</v>
      </c>
      <c r="G45" s="157" t="s">
        <v>162</v>
      </c>
      <c r="H45" s="149">
        <v>1</v>
      </c>
      <c r="I45" s="153" t="s">
        <v>202</v>
      </c>
      <c r="J45" s="132"/>
      <c r="K45" s="132"/>
      <c r="L45" s="132"/>
    </row>
    <row r="46" spans="1:12" ht="16.5" thickBot="1" x14ac:dyDescent="0.3">
      <c r="A46" s="142"/>
      <c r="B46" s="186"/>
      <c r="C46" s="149" t="s">
        <v>36</v>
      </c>
      <c r="D46" s="150" t="s">
        <v>12</v>
      </c>
      <c r="E46" s="154">
        <v>2140.87</v>
      </c>
      <c r="F46" s="156" t="s">
        <v>241</v>
      </c>
      <c r="G46" s="182" t="s">
        <v>250</v>
      </c>
      <c r="H46" s="149">
        <v>1</v>
      </c>
      <c r="I46" s="153"/>
      <c r="J46" s="132"/>
      <c r="K46" s="132"/>
      <c r="L46" s="132"/>
    </row>
    <row r="47" spans="1:12" ht="16.5" thickBot="1" x14ac:dyDescent="0.3">
      <c r="A47" s="142">
        <v>1535.08</v>
      </c>
      <c r="B47" s="186"/>
      <c r="C47" s="14" t="s">
        <v>36</v>
      </c>
      <c r="D47" s="147" t="s">
        <v>12</v>
      </c>
      <c r="E47" s="145">
        <v>2140.86</v>
      </c>
      <c r="F47" s="148" t="s">
        <v>86</v>
      </c>
      <c r="G47" s="14" t="s">
        <v>37</v>
      </c>
      <c r="H47" s="14">
        <v>1</v>
      </c>
      <c r="I47" s="132" t="s">
        <v>203</v>
      </c>
      <c r="J47" s="132"/>
      <c r="K47" s="132"/>
      <c r="L47" s="132"/>
    </row>
    <row r="48" spans="1:12" ht="30" thickBot="1" x14ac:dyDescent="0.3">
      <c r="A48" s="142"/>
      <c r="B48" s="186"/>
      <c r="C48" s="14" t="s">
        <v>36</v>
      </c>
      <c r="D48" s="147" t="s">
        <v>12</v>
      </c>
      <c r="E48" s="145">
        <v>2140.86</v>
      </c>
      <c r="F48" s="148" t="s">
        <v>260</v>
      </c>
      <c r="G48" s="14" t="s">
        <v>261</v>
      </c>
      <c r="H48" s="14">
        <v>1</v>
      </c>
      <c r="I48" s="132" t="s">
        <v>268</v>
      </c>
      <c r="J48" s="132"/>
      <c r="K48" s="132"/>
      <c r="L48" s="132"/>
    </row>
    <row r="49" spans="1:12" ht="16.5" thickBot="1" x14ac:dyDescent="0.3">
      <c r="A49" s="142"/>
      <c r="B49" s="186"/>
      <c r="C49" s="14" t="s">
        <v>36</v>
      </c>
      <c r="D49" s="147" t="s">
        <v>12</v>
      </c>
      <c r="E49" s="145">
        <v>2140.86</v>
      </c>
      <c r="F49" s="148" t="s">
        <v>241</v>
      </c>
      <c r="G49" s="14" t="s">
        <v>242</v>
      </c>
      <c r="H49" s="14">
        <v>2</v>
      </c>
      <c r="I49" s="132" t="s">
        <v>243</v>
      </c>
      <c r="J49" s="132"/>
      <c r="K49" s="132"/>
      <c r="L49" s="132"/>
    </row>
    <row r="50" spans="1:12" ht="16.5" thickBot="1" x14ac:dyDescent="0.3">
      <c r="A50" s="142">
        <v>1535.08</v>
      </c>
      <c r="B50" s="186"/>
      <c r="C50" s="14" t="s">
        <v>36</v>
      </c>
      <c r="D50" s="147" t="s">
        <v>12</v>
      </c>
      <c r="E50" s="145">
        <v>2140.86</v>
      </c>
      <c r="F50" s="148" t="s">
        <v>87</v>
      </c>
      <c r="G50" s="14" t="s">
        <v>227</v>
      </c>
      <c r="H50" s="14">
        <v>2</v>
      </c>
      <c r="I50" s="132" t="s">
        <v>240</v>
      </c>
      <c r="J50" s="132"/>
      <c r="K50" s="132"/>
      <c r="L50" s="132"/>
    </row>
    <row r="51" spans="1:12" ht="16.5" thickBot="1" x14ac:dyDescent="0.3">
      <c r="A51" s="142">
        <v>1535.08</v>
      </c>
      <c r="B51" s="186"/>
      <c r="C51" s="14" t="s">
        <v>36</v>
      </c>
      <c r="D51" s="147" t="s">
        <v>12</v>
      </c>
      <c r="E51" s="145">
        <v>2140.86</v>
      </c>
      <c r="F51" s="148" t="s">
        <v>88</v>
      </c>
      <c r="G51" s="14" t="s">
        <v>38</v>
      </c>
      <c r="H51" s="14">
        <v>1</v>
      </c>
      <c r="I51" s="132" t="s">
        <v>206</v>
      </c>
      <c r="J51" s="132"/>
      <c r="K51" s="132"/>
      <c r="L51" s="132"/>
    </row>
    <row r="52" spans="1:12" ht="16.5" thickBot="1" x14ac:dyDescent="0.3">
      <c r="A52" s="142">
        <v>1535.08</v>
      </c>
      <c r="B52" s="186"/>
      <c r="C52" s="14" t="s">
        <v>36</v>
      </c>
      <c r="D52" s="147" t="s">
        <v>12</v>
      </c>
      <c r="E52" s="145">
        <v>2140.86</v>
      </c>
      <c r="F52" s="148" t="s">
        <v>89</v>
      </c>
      <c r="G52" s="14" t="s">
        <v>207</v>
      </c>
      <c r="H52" s="14">
        <v>1</v>
      </c>
      <c r="I52" s="132" t="s">
        <v>208</v>
      </c>
      <c r="J52" s="132"/>
      <c r="K52" s="132"/>
      <c r="L52" s="132"/>
    </row>
    <row r="53" spans="1:12" ht="16.5" thickBot="1" x14ac:dyDescent="0.3">
      <c r="A53" s="142"/>
      <c r="B53" s="186"/>
      <c r="C53" s="14" t="s">
        <v>36</v>
      </c>
      <c r="D53" s="147" t="s">
        <v>12</v>
      </c>
      <c r="E53" s="145">
        <v>2140.86</v>
      </c>
      <c r="F53" s="148" t="s">
        <v>258</v>
      </c>
      <c r="G53" s="14" t="s">
        <v>259</v>
      </c>
      <c r="H53" s="14">
        <v>1</v>
      </c>
      <c r="I53" s="132" t="s">
        <v>265</v>
      </c>
      <c r="J53" s="132"/>
      <c r="K53" s="132"/>
      <c r="L53" s="132"/>
    </row>
    <row r="54" spans="1:12" ht="16.5" thickBot="1" x14ac:dyDescent="0.3">
      <c r="A54" s="142">
        <v>1535.08</v>
      </c>
      <c r="B54" s="186"/>
      <c r="C54" s="14" t="s">
        <v>36</v>
      </c>
      <c r="D54" s="147" t="s">
        <v>12</v>
      </c>
      <c r="E54" s="145">
        <v>2140.86</v>
      </c>
      <c r="F54" s="148" t="s">
        <v>90</v>
      </c>
      <c r="G54" s="14" t="s">
        <v>209</v>
      </c>
      <c r="H54" s="14">
        <v>1</v>
      </c>
      <c r="I54" s="132" t="s">
        <v>228</v>
      </c>
      <c r="J54" s="132"/>
      <c r="K54" s="132"/>
      <c r="L54" s="132"/>
    </row>
    <row r="55" spans="1:12" ht="30" thickBot="1" x14ac:dyDescent="0.3">
      <c r="A55" s="142">
        <v>1535.08</v>
      </c>
      <c r="B55" s="186"/>
      <c r="C55" s="14" t="s">
        <v>36</v>
      </c>
      <c r="D55" s="147" t="s">
        <v>12</v>
      </c>
      <c r="E55" s="145">
        <v>2140.86</v>
      </c>
      <c r="F55" s="148" t="s">
        <v>124</v>
      </c>
      <c r="G55" s="14" t="s">
        <v>125</v>
      </c>
      <c r="H55" s="14">
        <v>1</v>
      </c>
      <c r="I55" s="132" t="s">
        <v>211</v>
      </c>
      <c r="J55" s="132"/>
      <c r="K55" s="132"/>
      <c r="L55" s="132"/>
    </row>
    <row r="56" spans="1:12" ht="16.5" thickBot="1" x14ac:dyDescent="0.3">
      <c r="A56" s="142">
        <v>1535.08</v>
      </c>
      <c r="B56" s="186"/>
      <c r="C56" s="14" t="s">
        <v>36</v>
      </c>
      <c r="D56" s="147" t="s">
        <v>12</v>
      </c>
      <c r="E56" s="145">
        <v>2140.86</v>
      </c>
      <c r="F56" s="148" t="s">
        <v>91</v>
      </c>
      <c r="G56" s="14" t="s">
        <v>212</v>
      </c>
      <c r="H56" s="14">
        <v>2</v>
      </c>
      <c r="I56" s="132" t="s">
        <v>274</v>
      </c>
      <c r="J56" s="132"/>
      <c r="K56" s="132"/>
      <c r="L56" s="132"/>
    </row>
    <row r="57" spans="1:12" ht="16.5" thickBot="1" x14ac:dyDescent="0.3">
      <c r="A57" s="142"/>
      <c r="B57" s="186"/>
      <c r="C57" s="14" t="s">
        <v>36</v>
      </c>
      <c r="D57" s="147" t="s">
        <v>12</v>
      </c>
      <c r="E57" s="145">
        <v>2140.86</v>
      </c>
      <c r="F57" s="148" t="s">
        <v>262</v>
      </c>
      <c r="G57" s="14" t="s">
        <v>263</v>
      </c>
      <c r="H57" s="14">
        <v>1</v>
      </c>
      <c r="I57" s="132" t="s">
        <v>266</v>
      </c>
      <c r="J57" s="132"/>
      <c r="K57" s="132"/>
      <c r="L57" s="132"/>
    </row>
    <row r="58" spans="1:12" ht="16.5" thickBot="1" x14ac:dyDescent="0.3">
      <c r="A58" s="142"/>
      <c r="B58" s="186"/>
      <c r="C58" s="14" t="s">
        <v>36</v>
      </c>
      <c r="D58" s="147" t="s">
        <v>12</v>
      </c>
      <c r="E58" s="145">
        <v>2140.86</v>
      </c>
      <c r="F58" s="148" t="s">
        <v>260</v>
      </c>
      <c r="G58" s="14" t="s">
        <v>264</v>
      </c>
      <c r="H58" s="14">
        <v>1</v>
      </c>
      <c r="I58" s="132" t="s">
        <v>267</v>
      </c>
      <c r="J58" s="132"/>
      <c r="K58" s="132"/>
      <c r="L58" s="132"/>
    </row>
    <row r="59" spans="1:12" ht="30" thickBot="1" x14ac:dyDescent="0.3">
      <c r="A59" s="142">
        <v>1535.08</v>
      </c>
      <c r="B59" s="186"/>
      <c r="C59" s="14" t="s">
        <v>36</v>
      </c>
      <c r="D59" s="147" t="s">
        <v>12</v>
      </c>
      <c r="E59" s="145">
        <v>2140.86</v>
      </c>
      <c r="F59" s="148" t="s">
        <v>92</v>
      </c>
      <c r="G59" s="14" t="s">
        <v>42</v>
      </c>
      <c r="H59" s="14">
        <v>1</v>
      </c>
      <c r="I59" s="132" t="s">
        <v>214</v>
      </c>
      <c r="J59" s="132"/>
      <c r="K59" s="132"/>
      <c r="L59" s="132"/>
    </row>
    <row r="60" spans="1:12" ht="16.5" thickBot="1" x14ac:dyDescent="0.3">
      <c r="A60" s="142">
        <v>1106.51</v>
      </c>
      <c r="B60" s="186"/>
      <c r="C60" s="14" t="s">
        <v>43</v>
      </c>
      <c r="D60" s="147" t="s">
        <v>12</v>
      </c>
      <c r="E60" s="145">
        <v>1543.15</v>
      </c>
      <c r="F60" s="148" t="s">
        <v>93</v>
      </c>
      <c r="G60" s="14" t="s">
        <v>244</v>
      </c>
      <c r="H60" s="14">
        <v>1</v>
      </c>
      <c r="I60" s="132" t="s">
        <v>215</v>
      </c>
      <c r="J60" s="132"/>
      <c r="K60" s="132"/>
      <c r="L60" s="132"/>
    </row>
    <row r="61" spans="1:12" ht="30" thickBot="1" x14ac:dyDescent="0.3">
      <c r="A61" s="142">
        <v>1106.51</v>
      </c>
      <c r="B61" s="186"/>
      <c r="C61" s="14" t="s">
        <v>43</v>
      </c>
      <c r="D61" s="147" t="s">
        <v>12</v>
      </c>
      <c r="E61" s="145">
        <v>1543.15</v>
      </c>
      <c r="F61" s="148" t="s">
        <v>94</v>
      </c>
      <c r="G61" s="14" t="s">
        <v>45</v>
      </c>
      <c r="H61" s="14">
        <v>4</v>
      </c>
      <c r="I61" s="132" t="s">
        <v>237</v>
      </c>
      <c r="J61" s="132"/>
      <c r="K61" s="132"/>
      <c r="L61" s="132"/>
    </row>
    <row r="62" spans="1:12" ht="30" thickBot="1" x14ac:dyDescent="0.3">
      <c r="A62" s="142">
        <v>1106.51</v>
      </c>
      <c r="B62" s="186"/>
      <c r="C62" s="14" t="s">
        <v>43</v>
      </c>
      <c r="D62" s="147" t="s">
        <v>12</v>
      </c>
      <c r="E62" s="145">
        <v>1543.15</v>
      </c>
      <c r="F62" s="148" t="s">
        <v>95</v>
      </c>
      <c r="G62" s="14" t="s">
        <v>46</v>
      </c>
      <c r="H62" s="14">
        <v>1</v>
      </c>
      <c r="I62" s="132" t="s">
        <v>217</v>
      </c>
      <c r="J62" s="132"/>
      <c r="K62" s="132"/>
      <c r="L62" s="132"/>
    </row>
    <row r="63" spans="1:12" ht="30" thickBot="1" x14ac:dyDescent="0.3">
      <c r="A63" s="142">
        <v>1106.51</v>
      </c>
      <c r="B63" s="186"/>
      <c r="C63" s="14" t="s">
        <v>43</v>
      </c>
      <c r="D63" s="147" t="s">
        <v>12</v>
      </c>
      <c r="E63" s="145">
        <v>1543.15</v>
      </c>
      <c r="F63" s="148" t="s">
        <v>96</v>
      </c>
      <c r="G63" s="14" t="s">
        <v>47</v>
      </c>
      <c r="H63" s="14">
        <v>1</v>
      </c>
      <c r="I63" s="132" t="s">
        <v>218</v>
      </c>
      <c r="J63" s="132"/>
      <c r="K63" s="132"/>
      <c r="L63" s="132"/>
    </row>
    <row r="64" spans="1:12" ht="30" thickBot="1" x14ac:dyDescent="0.3">
      <c r="A64" s="142">
        <v>990.66</v>
      </c>
      <c r="B64" s="186"/>
      <c r="C64" s="14" t="s">
        <v>48</v>
      </c>
      <c r="D64" s="147" t="s">
        <v>12</v>
      </c>
      <c r="E64" s="145">
        <v>1381.6</v>
      </c>
      <c r="F64" s="148" t="s">
        <v>97</v>
      </c>
      <c r="G64" s="14" t="s">
        <v>49</v>
      </c>
      <c r="H64" s="14">
        <v>2</v>
      </c>
      <c r="I64" s="132" t="s">
        <v>219</v>
      </c>
      <c r="J64" s="132"/>
      <c r="K64" s="132"/>
      <c r="L64" s="132"/>
    </row>
    <row r="65" spans="1:12" ht="16.5" thickBot="1" x14ac:dyDescent="0.3">
      <c r="A65" s="142">
        <v>990.66</v>
      </c>
      <c r="B65" s="186"/>
      <c r="C65" s="14" t="s">
        <v>48</v>
      </c>
      <c r="D65" s="147" t="s">
        <v>12</v>
      </c>
      <c r="E65" s="145">
        <v>1381.6</v>
      </c>
      <c r="F65" s="148" t="s">
        <v>98</v>
      </c>
      <c r="G65" s="14" t="s">
        <v>50</v>
      </c>
      <c r="H65" s="14">
        <v>2</v>
      </c>
      <c r="I65" s="132" t="s">
        <v>239</v>
      </c>
      <c r="J65" s="132"/>
      <c r="K65" s="132"/>
      <c r="L65" s="132"/>
    </row>
    <row r="66" spans="1:12" ht="30" thickBot="1" x14ac:dyDescent="0.3">
      <c r="A66" s="142">
        <v>990.66</v>
      </c>
      <c r="B66" s="186"/>
      <c r="C66" s="14" t="s">
        <v>48</v>
      </c>
      <c r="D66" s="147" t="s">
        <v>12</v>
      </c>
      <c r="E66" s="145">
        <v>1381.6</v>
      </c>
      <c r="F66" s="148" t="s">
        <v>99</v>
      </c>
      <c r="G66" s="14" t="s">
        <v>51</v>
      </c>
      <c r="H66" s="14">
        <v>3</v>
      </c>
      <c r="I66" s="132" t="s">
        <v>230</v>
      </c>
      <c r="J66" s="132"/>
      <c r="K66" s="132"/>
      <c r="L66" s="132"/>
    </row>
    <row r="67" spans="1:12" ht="16.5" thickBot="1" x14ac:dyDescent="0.3">
      <c r="A67" s="142"/>
      <c r="B67" s="186"/>
      <c r="C67" s="14" t="s">
        <v>52</v>
      </c>
      <c r="D67" s="158" t="s">
        <v>12</v>
      </c>
      <c r="E67" s="145">
        <v>1255.55</v>
      </c>
      <c r="F67" s="148" t="s">
        <v>100</v>
      </c>
      <c r="G67" s="14" t="s">
        <v>252</v>
      </c>
      <c r="H67" s="14">
        <v>12</v>
      </c>
      <c r="I67" t="s">
        <v>305</v>
      </c>
    </row>
    <row r="68" spans="1:12" ht="16.5" thickBot="1" x14ac:dyDescent="0.3">
      <c r="A68" s="142"/>
      <c r="B68" s="185"/>
      <c r="C68" s="143" t="s">
        <v>175</v>
      </c>
      <c r="D68" s="183" t="s">
        <v>12</v>
      </c>
      <c r="E68" s="145">
        <v>3500</v>
      </c>
      <c r="F68" s="146" t="s">
        <v>177</v>
      </c>
      <c r="G68" s="143" t="s">
        <v>176</v>
      </c>
      <c r="H68" s="14">
        <v>2</v>
      </c>
      <c r="I68" s="132" t="s">
        <v>269</v>
      </c>
      <c r="J68" s="132"/>
      <c r="K68" s="132"/>
      <c r="L68" s="132"/>
    </row>
    <row r="69" spans="1:12" ht="15.75" thickBot="1" x14ac:dyDescent="0.3">
      <c r="A69" s="160">
        <f>'12'!D59</f>
        <v>0</v>
      </c>
      <c r="B69" s="159"/>
      <c r="C69" s="159"/>
      <c r="D69" s="159"/>
      <c r="E69" s="159"/>
      <c r="F69" s="159"/>
      <c r="G69" s="159"/>
      <c r="H69" s="14"/>
      <c r="I69" s="132"/>
      <c r="J69" s="132"/>
      <c r="K69" s="132"/>
      <c r="L69" s="132"/>
    </row>
    <row r="70" spans="1:12" ht="19.5" thickBot="1" x14ac:dyDescent="0.35">
      <c r="A70" s="162"/>
      <c r="B70" s="161"/>
      <c r="C70" s="161"/>
      <c r="D70" s="161"/>
      <c r="E70" s="161"/>
      <c r="F70" s="161"/>
      <c r="G70" s="161"/>
      <c r="H70" s="164">
        <v>79</v>
      </c>
      <c r="I70" s="132"/>
      <c r="J70" s="132"/>
      <c r="K70" s="132"/>
      <c r="L70" s="132"/>
    </row>
    <row r="71" spans="1:12" ht="19.5" thickBot="1" x14ac:dyDescent="0.35">
      <c r="A71" s="165">
        <f>'12'!D61</f>
        <v>0</v>
      </c>
      <c r="B71" s="187"/>
      <c r="C71" s="166" t="s">
        <v>160</v>
      </c>
      <c r="D71" s="163"/>
      <c r="E71" s="145">
        <f t="shared" ref="E71:E72" si="0">A71*(6.23%)+A71</f>
        <v>0</v>
      </c>
      <c r="F71" s="167"/>
      <c r="G71" s="168"/>
      <c r="H71" s="132"/>
      <c r="I71" s="132"/>
      <c r="J71" s="132"/>
      <c r="K71" s="132"/>
      <c r="L71" s="132"/>
    </row>
    <row r="72" spans="1:12" ht="16.5" thickBot="1" x14ac:dyDescent="0.3">
      <c r="A72" s="142">
        <f>'12'!D62</f>
        <v>0</v>
      </c>
      <c r="B72" s="186"/>
      <c r="C72" s="132"/>
      <c r="D72" s="132"/>
      <c r="E72" s="145">
        <f t="shared" si="0"/>
        <v>0</v>
      </c>
      <c r="F72" s="169" t="s">
        <v>118</v>
      </c>
      <c r="G72" s="169" t="s">
        <v>120</v>
      </c>
      <c r="H72" s="132"/>
      <c r="I72" s="132"/>
      <c r="J72" s="132"/>
      <c r="K72" s="132"/>
      <c r="L72" s="132"/>
    </row>
    <row r="73" spans="1:12" ht="30" thickBot="1" x14ac:dyDescent="0.3">
      <c r="A73" s="142">
        <v>788</v>
      </c>
      <c r="B73" s="186"/>
      <c r="C73" s="132"/>
      <c r="D73" s="132"/>
      <c r="E73" s="170">
        <v>1206.17</v>
      </c>
      <c r="F73" s="171" t="s">
        <v>117</v>
      </c>
      <c r="G73" s="172" t="s">
        <v>127</v>
      </c>
      <c r="H73" s="173">
        <v>1</v>
      </c>
      <c r="I73" s="132" t="s">
        <v>233</v>
      </c>
      <c r="J73" s="132"/>
      <c r="K73" s="132"/>
      <c r="L73" s="132"/>
    </row>
    <row r="74" spans="1:12" ht="30" thickBot="1" x14ac:dyDescent="0.3">
      <c r="A74" s="142">
        <v>945.38</v>
      </c>
      <c r="B74" s="186"/>
      <c r="C74" s="174"/>
      <c r="D74" s="132"/>
      <c r="E74" s="170">
        <v>1537.27</v>
      </c>
      <c r="F74" s="175" t="s">
        <v>115</v>
      </c>
      <c r="G74" s="176" t="s">
        <v>128</v>
      </c>
      <c r="H74" s="177">
        <v>1</v>
      </c>
      <c r="I74" s="132"/>
      <c r="J74" s="132"/>
      <c r="K74" s="132"/>
      <c r="L74" s="132"/>
    </row>
    <row r="75" spans="1:12" ht="30" thickBot="1" x14ac:dyDescent="0.3">
      <c r="A75" s="134">
        <v>1023.52</v>
      </c>
      <c r="B75" s="134"/>
      <c r="C75" s="174">
        <v>0</v>
      </c>
      <c r="D75" s="132"/>
      <c r="E75" s="170">
        <v>1664.8</v>
      </c>
      <c r="F75" s="178" t="s">
        <v>116</v>
      </c>
      <c r="G75" s="179" t="s">
        <v>113</v>
      </c>
      <c r="H75" s="180">
        <v>1</v>
      </c>
      <c r="I75" s="132"/>
      <c r="J75" s="132"/>
      <c r="K75" s="132"/>
      <c r="L75" s="132"/>
    </row>
    <row r="76" spans="1:12" ht="15.75" thickBot="1" x14ac:dyDescent="0.3">
      <c r="A76" s="134"/>
      <c r="B76" s="134"/>
      <c r="C76" s="132"/>
      <c r="D76" s="132"/>
      <c r="E76" s="132"/>
      <c r="F76" s="132"/>
      <c r="G76" s="132"/>
      <c r="H76" s="132"/>
      <c r="I76" s="132"/>
      <c r="J76" s="132"/>
      <c r="K76" s="132"/>
      <c r="L76" s="132"/>
    </row>
    <row r="77" spans="1:12" ht="19.5" thickBot="1" x14ac:dyDescent="0.35">
      <c r="A77" s="134"/>
      <c r="B77" s="134"/>
      <c r="C77" s="132"/>
      <c r="D77" s="132"/>
      <c r="E77" s="132"/>
      <c r="F77" s="132"/>
      <c r="G77" s="132"/>
      <c r="H77" s="164">
        <v>83</v>
      </c>
      <c r="I77" s="132"/>
      <c r="J77" s="132"/>
      <c r="K77" s="132"/>
      <c r="L77" s="132"/>
    </row>
    <row r="78" spans="1:12" ht="19.5" thickBot="1" x14ac:dyDescent="0.35">
      <c r="A78" s="181" t="s">
        <v>173</v>
      </c>
      <c r="B78" s="167"/>
      <c r="C78" s="167" t="s">
        <v>225</v>
      </c>
      <c r="D78" s="167"/>
      <c r="E78" s="167"/>
      <c r="F78" s="167"/>
      <c r="G78" s="168"/>
      <c r="H78" s="132"/>
      <c r="I78" s="132"/>
      <c r="J78" s="132"/>
      <c r="K78" s="132"/>
      <c r="L78" s="132"/>
    </row>
    <row r="79" spans="1:12" x14ac:dyDescent="0.25">
      <c r="D79" s="132"/>
    </row>
  </sheetData>
  <mergeCells count="9">
    <mergeCell ref="C8:C10"/>
    <mergeCell ref="F8:F10"/>
    <mergeCell ref="G8:G10"/>
    <mergeCell ref="A1:H1"/>
    <mergeCell ref="A2:H2"/>
    <mergeCell ref="A3:H3"/>
    <mergeCell ref="A5:H5"/>
    <mergeCell ref="C7:F7"/>
    <mergeCell ref="H8:H10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opLeftCell="A46" workbookViewId="0">
      <selection activeCell="G68" sqref="G68"/>
    </sheetView>
  </sheetViews>
  <sheetFormatPr defaultRowHeight="15" x14ac:dyDescent="0.25"/>
  <cols>
    <col min="3" max="3" width="17.140625" customWidth="1"/>
    <col min="4" max="4" width="18.7109375" customWidth="1"/>
    <col min="5" max="5" width="19.140625" customWidth="1"/>
    <col min="7" max="7" width="38.140625" customWidth="1"/>
    <col min="8" max="8" width="12.28515625" customWidth="1"/>
  </cols>
  <sheetData>
    <row r="1" spans="1:12" ht="25.5" x14ac:dyDescent="0.25">
      <c r="A1" s="342" t="s">
        <v>133</v>
      </c>
      <c r="B1" s="342"/>
      <c r="C1" s="342"/>
      <c r="D1" s="342"/>
      <c r="E1" s="342"/>
      <c r="F1" s="342"/>
      <c r="G1" s="342"/>
      <c r="H1" s="342"/>
      <c r="I1" s="132"/>
      <c r="J1" s="132"/>
      <c r="K1" s="132"/>
      <c r="L1" s="132"/>
    </row>
    <row r="2" spans="1:12" x14ac:dyDescent="0.25">
      <c r="A2" s="331" t="s">
        <v>134</v>
      </c>
      <c r="B2" s="331"/>
      <c r="C2" s="331"/>
      <c r="D2" s="331"/>
      <c r="E2" s="331"/>
      <c r="F2" s="331"/>
      <c r="G2" s="331"/>
      <c r="H2" s="331"/>
      <c r="I2" s="132"/>
      <c r="J2" s="132"/>
      <c r="K2" s="132"/>
      <c r="L2" s="132"/>
    </row>
    <row r="3" spans="1:12" ht="18.75" x14ac:dyDescent="0.25">
      <c r="A3" s="332" t="s">
        <v>135</v>
      </c>
      <c r="B3" s="332"/>
      <c r="C3" s="332"/>
      <c r="D3" s="332"/>
      <c r="E3" s="332"/>
      <c r="F3" s="332"/>
      <c r="G3" s="332"/>
      <c r="H3" s="332"/>
      <c r="I3" s="132"/>
      <c r="J3" s="132"/>
      <c r="K3" s="132"/>
      <c r="L3" s="132"/>
    </row>
    <row r="4" spans="1:12" ht="19.5" thickBot="1" x14ac:dyDescent="0.3">
      <c r="A4" s="106"/>
      <c r="B4" s="106"/>
      <c r="C4" s="75"/>
      <c r="D4" s="75"/>
      <c r="E4" s="75"/>
      <c r="F4" s="75"/>
      <c r="G4" s="75"/>
      <c r="H4" s="75"/>
      <c r="I4" s="132"/>
      <c r="J4" s="132"/>
      <c r="K4" s="132"/>
      <c r="L4" s="132"/>
    </row>
    <row r="5" spans="1:12" ht="21.75" thickBot="1" x14ac:dyDescent="0.4">
      <c r="A5" s="343" t="s">
        <v>224</v>
      </c>
      <c r="B5" s="344"/>
      <c r="C5" s="344"/>
      <c r="D5" s="344"/>
      <c r="E5" s="344"/>
      <c r="F5" s="344"/>
      <c r="G5" s="344"/>
      <c r="H5" s="345"/>
      <c r="I5" s="132"/>
      <c r="J5" s="132"/>
      <c r="K5" s="132"/>
      <c r="L5" s="132"/>
    </row>
    <row r="6" spans="1:12" ht="15.75" thickBot="1" x14ac:dyDescent="0.3">
      <c r="A6" s="133"/>
      <c r="B6" s="133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9.5" thickBot="1" x14ac:dyDescent="0.3">
      <c r="A7" s="134"/>
      <c r="B7" s="134"/>
      <c r="C7" s="326" t="s">
        <v>101</v>
      </c>
      <c r="D7" s="327"/>
      <c r="E7" s="327"/>
      <c r="F7" s="328"/>
      <c r="G7" s="135"/>
      <c r="H7" s="135"/>
      <c r="I7" s="132"/>
      <c r="J7" s="132"/>
      <c r="K7" s="132"/>
      <c r="L7" s="132"/>
    </row>
    <row r="8" spans="1:12" ht="15.75" thickBot="1" x14ac:dyDescent="0.3">
      <c r="A8" s="134"/>
      <c r="B8" s="134"/>
      <c r="C8" s="350" t="s">
        <v>0</v>
      </c>
      <c r="D8" s="136" t="s">
        <v>1</v>
      </c>
      <c r="E8" s="137" t="s">
        <v>4</v>
      </c>
      <c r="F8" s="350" t="s">
        <v>54</v>
      </c>
      <c r="G8" s="353" t="s">
        <v>6</v>
      </c>
      <c r="H8" s="353" t="s">
        <v>7</v>
      </c>
      <c r="I8" s="132"/>
      <c r="J8" s="132"/>
      <c r="K8" s="132"/>
      <c r="L8" s="132"/>
    </row>
    <row r="9" spans="1:12" x14ac:dyDescent="0.25">
      <c r="A9" s="138" t="s">
        <v>59</v>
      </c>
      <c r="B9" s="184"/>
      <c r="C9" s="351"/>
      <c r="D9" s="139" t="s">
        <v>2</v>
      </c>
      <c r="E9" s="140"/>
      <c r="F9" s="351"/>
      <c r="G9" s="354"/>
      <c r="H9" s="354"/>
      <c r="I9" s="132"/>
      <c r="J9" s="132"/>
      <c r="K9" s="132"/>
      <c r="L9" s="132"/>
    </row>
    <row r="10" spans="1:12" ht="18.75" customHeight="1" thickBot="1" x14ac:dyDescent="0.3">
      <c r="A10" s="141" t="s">
        <v>55</v>
      </c>
      <c r="B10" s="141"/>
      <c r="C10" s="352"/>
      <c r="D10" s="139" t="s">
        <v>3</v>
      </c>
      <c r="E10" s="140">
        <v>8567.1</v>
      </c>
      <c r="F10" s="352"/>
      <c r="G10" s="355"/>
      <c r="H10" s="355"/>
      <c r="I10" s="132"/>
      <c r="J10" s="132"/>
      <c r="K10" s="132"/>
      <c r="L10" s="132"/>
    </row>
    <row r="11" spans="1:12" ht="18.75" customHeight="1" thickBot="1" x14ac:dyDescent="0.3">
      <c r="A11" s="142">
        <v>5776.45</v>
      </c>
      <c r="B11" s="185"/>
      <c r="C11" s="207" t="s">
        <v>8</v>
      </c>
      <c r="D11" s="144" t="s">
        <v>9</v>
      </c>
      <c r="E11" s="228">
        <v>10532.74</v>
      </c>
      <c r="F11" s="146" t="s">
        <v>62</v>
      </c>
      <c r="G11" s="143" t="s">
        <v>10</v>
      </c>
      <c r="H11" s="206">
        <v>1</v>
      </c>
      <c r="I11" s="189" t="s">
        <v>182</v>
      </c>
      <c r="J11" s="192"/>
      <c r="K11" s="190"/>
      <c r="L11" s="132"/>
    </row>
    <row r="12" spans="1:12" ht="30" customHeight="1" thickBot="1" x14ac:dyDescent="0.3">
      <c r="A12" s="142">
        <v>4207.3100000000004</v>
      </c>
      <c r="B12" s="186"/>
      <c r="C12" s="208" t="s">
        <v>11</v>
      </c>
      <c r="D12" s="147" t="s">
        <v>12</v>
      </c>
      <c r="E12" s="228">
        <v>8230.76</v>
      </c>
      <c r="F12" s="148" t="s">
        <v>63</v>
      </c>
      <c r="G12" s="14" t="s">
        <v>13</v>
      </c>
      <c r="H12" s="191">
        <v>1</v>
      </c>
      <c r="I12" s="195" t="s">
        <v>179</v>
      </c>
      <c r="J12" s="203"/>
      <c r="K12" s="132"/>
      <c r="L12" s="132"/>
    </row>
    <row r="13" spans="1:12" ht="30" customHeight="1" thickBot="1" x14ac:dyDescent="0.3">
      <c r="A13" s="142">
        <v>4207.3100000000004</v>
      </c>
      <c r="B13" s="186"/>
      <c r="C13" s="208" t="s">
        <v>11</v>
      </c>
      <c r="D13" s="147" t="s">
        <v>12</v>
      </c>
      <c r="E13" s="228">
        <v>8230.76</v>
      </c>
      <c r="F13" s="148" t="s">
        <v>64</v>
      </c>
      <c r="G13" s="14" t="s">
        <v>14</v>
      </c>
      <c r="H13" s="191">
        <v>1</v>
      </c>
      <c r="I13" s="189" t="s">
        <v>180</v>
      </c>
      <c r="J13" s="192"/>
      <c r="K13" s="192"/>
      <c r="L13" s="190"/>
    </row>
    <row r="14" spans="1:12" ht="30" customHeight="1" thickBot="1" x14ac:dyDescent="0.3">
      <c r="A14" s="142">
        <v>4207.3100000000004</v>
      </c>
      <c r="B14" s="186"/>
      <c r="C14" s="208" t="s">
        <v>11</v>
      </c>
      <c r="D14" s="147" t="s">
        <v>12</v>
      </c>
      <c r="E14" s="228">
        <v>8230.76</v>
      </c>
      <c r="F14" s="148" t="s">
        <v>65</v>
      </c>
      <c r="G14" s="14" t="s">
        <v>15</v>
      </c>
      <c r="H14" s="191">
        <v>1</v>
      </c>
      <c r="I14" s="199" t="s">
        <v>180</v>
      </c>
      <c r="J14" s="200"/>
      <c r="K14" s="200"/>
      <c r="L14" s="202"/>
    </row>
    <row r="15" spans="1:12" ht="30" customHeight="1" thickBot="1" x14ac:dyDescent="0.3">
      <c r="A15" s="142">
        <v>4207.3100000000004</v>
      </c>
      <c r="B15" s="186"/>
      <c r="C15" s="208" t="s">
        <v>11</v>
      </c>
      <c r="D15" s="147" t="s">
        <v>12</v>
      </c>
      <c r="E15" s="228">
        <v>8230.76</v>
      </c>
      <c r="F15" s="148" t="s">
        <v>66</v>
      </c>
      <c r="G15" s="14" t="s">
        <v>16</v>
      </c>
      <c r="H15" s="191">
        <v>1</v>
      </c>
      <c r="I15" s="195" t="s">
        <v>226</v>
      </c>
      <c r="J15" s="203"/>
      <c r="K15" s="132"/>
      <c r="L15" s="132"/>
    </row>
    <row r="16" spans="1:12" ht="30" customHeight="1" thickBot="1" x14ac:dyDescent="0.3">
      <c r="A16" s="142">
        <v>4207.3100000000004</v>
      </c>
      <c r="B16" s="186"/>
      <c r="C16" s="208" t="s">
        <v>11</v>
      </c>
      <c r="D16" s="147" t="s">
        <v>12</v>
      </c>
      <c r="E16" s="228">
        <v>8230.76</v>
      </c>
      <c r="F16" s="148" t="s">
        <v>67</v>
      </c>
      <c r="G16" s="14" t="s">
        <v>17</v>
      </c>
      <c r="H16" s="191">
        <v>1</v>
      </c>
      <c r="I16" s="189" t="s">
        <v>304</v>
      </c>
      <c r="J16" s="192"/>
      <c r="K16" s="190"/>
      <c r="L16" s="132"/>
    </row>
    <row r="17" spans="1:12" ht="30" customHeight="1" thickBot="1" x14ac:dyDescent="0.3">
      <c r="A17" s="142">
        <v>4207.3100000000004</v>
      </c>
      <c r="B17" s="186"/>
      <c r="C17" s="208" t="s">
        <v>11</v>
      </c>
      <c r="D17" s="147" t="s">
        <v>12</v>
      </c>
      <c r="E17" s="228">
        <v>8230.76</v>
      </c>
      <c r="F17" s="148" t="s">
        <v>68</v>
      </c>
      <c r="G17" s="14" t="s">
        <v>18</v>
      </c>
      <c r="H17" s="14">
        <v>1</v>
      </c>
      <c r="I17" s="132"/>
      <c r="J17" s="132"/>
      <c r="K17" s="132"/>
      <c r="L17" s="132"/>
    </row>
    <row r="18" spans="1:12" ht="30" customHeight="1" thickBot="1" x14ac:dyDescent="0.3">
      <c r="A18" s="142">
        <v>4207.3100000000004</v>
      </c>
      <c r="B18" s="186"/>
      <c r="C18" s="208" t="s">
        <v>11</v>
      </c>
      <c r="D18" s="147" t="s">
        <v>12</v>
      </c>
      <c r="E18" s="228">
        <v>8230.76</v>
      </c>
      <c r="F18" s="148" t="s">
        <v>69</v>
      </c>
      <c r="G18" s="14" t="s">
        <v>19</v>
      </c>
      <c r="H18" s="14">
        <v>1</v>
      </c>
      <c r="I18" s="132" t="s">
        <v>296</v>
      </c>
      <c r="J18" s="132"/>
      <c r="K18" s="132"/>
      <c r="L18" s="132"/>
    </row>
    <row r="19" spans="1:12" ht="18.75" customHeight="1" thickBot="1" x14ac:dyDescent="0.3">
      <c r="A19" s="142">
        <v>4207.3100000000004</v>
      </c>
      <c r="B19" s="186"/>
      <c r="C19" s="208" t="s">
        <v>11</v>
      </c>
      <c r="D19" s="147" t="s">
        <v>12</v>
      </c>
      <c r="E19" s="228">
        <v>8230.76</v>
      </c>
      <c r="F19" s="148" t="s">
        <v>70</v>
      </c>
      <c r="G19" s="14" t="s">
        <v>20</v>
      </c>
      <c r="H19" s="14">
        <v>1</v>
      </c>
      <c r="I19" s="132" t="s">
        <v>190</v>
      </c>
      <c r="J19" s="132"/>
      <c r="K19" s="132"/>
      <c r="L19" s="132"/>
    </row>
    <row r="20" spans="1:12" ht="30" customHeight="1" thickBot="1" x14ac:dyDescent="0.3">
      <c r="A20" s="142">
        <v>4207.3100000000004</v>
      </c>
      <c r="B20" s="186"/>
      <c r="C20" s="208" t="s">
        <v>11</v>
      </c>
      <c r="D20" s="147" t="s">
        <v>12</v>
      </c>
      <c r="E20" s="228">
        <v>8230.76</v>
      </c>
      <c r="F20" s="148" t="s">
        <v>71</v>
      </c>
      <c r="G20" s="14" t="s">
        <v>21</v>
      </c>
      <c r="H20" s="191">
        <v>1</v>
      </c>
      <c r="I20" s="189" t="s">
        <v>234</v>
      </c>
      <c r="J20" s="190"/>
      <c r="K20" s="132"/>
      <c r="L20" s="132"/>
    </row>
    <row r="21" spans="1:12" ht="18.75" customHeight="1" thickBot="1" x14ac:dyDescent="0.3">
      <c r="A21" s="142">
        <v>4207.3100000000004</v>
      </c>
      <c r="B21" s="186"/>
      <c r="C21" s="208" t="s">
        <v>11</v>
      </c>
      <c r="D21" s="147" t="s">
        <v>12</v>
      </c>
      <c r="E21" s="228">
        <v>8230.76</v>
      </c>
      <c r="F21" s="148" t="s">
        <v>72</v>
      </c>
      <c r="G21" s="14" t="s">
        <v>22</v>
      </c>
      <c r="H21" s="191">
        <v>1</v>
      </c>
      <c r="I21" s="189" t="s">
        <v>235</v>
      </c>
      <c r="J21" s="190"/>
      <c r="K21" s="132"/>
      <c r="L21" s="132"/>
    </row>
    <row r="22" spans="1:12" ht="18.75" customHeight="1" thickBot="1" x14ac:dyDescent="0.3">
      <c r="A22" s="142">
        <v>4207.3100000000004</v>
      </c>
      <c r="B22" s="186"/>
      <c r="C22" s="208" t="s">
        <v>11</v>
      </c>
      <c r="D22" s="147" t="s">
        <v>12</v>
      </c>
      <c r="E22" s="228">
        <v>8230.76</v>
      </c>
      <c r="F22" s="148" t="s">
        <v>61</v>
      </c>
      <c r="G22" s="14" t="s">
        <v>60</v>
      </c>
      <c r="H22" s="191">
        <v>1</v>
      </c>
      <c r="I22" s="195" t="s">
        <v>186</v>
      </c>
      <c r="J22" s="203"/>
      <c r="K22" s="132"/>
      <c r="L22" s="132"/>
    </row>
    <row r="23" spans="1:12" ht="18.75" customHeight="1" thickBot="1" x14ac:dyDescent="0.3">
      <c r="A23" s="142"/>
      <c r="B23" s="186"/>
      <c r="C23" s="208" t="s">
        <v>11</v>
      </c>
      <c r="D23" s="147" t="s">
        <v>12</v>
      </c>
      <c r="E23" s="228">
        <v>8230.76</v>
      </c>
      <c r="F23" s="148" t="s">
        <v>174</v>
      </c>
      <c r="G23" s="14" t="s">
        <v>187</v>
      </c>
      <c r="H23" s="191">
        <v>1</v>
      </c>
      <c r="I23" s="189" t="s">
        <v>188</v>
      </c>
      <c r="J23" s="192"/>
      <c r="K23" s="190"/>
      <c r="L23" s="132"/>
    </row>
    <row r="24" spans="1:12" ht="18.75" customHeight="1" thickBot="1" x14ac:dyDescent="0.3">
      <c r="A24" s="142"/>
      <c r="B24" s="186"/>
      <c r="C24" s="208" t="s">
        <v>11</v>
      </c>
      <c r="D24" s="147" t="s">
        <v>12</v>
      </c>
      <c r="E24" s="228">
        <v>8230.76</v>
      </c>
      <c r="F24" s="148" t="s">
        <v>302</v>
      </c>
      <c r="G24" s="14" t="s">
        <v>303</v>
      </c>
      <c r="H24" s="191">
        <v>1</v>
      </c>
      <c r="I24" s="189"/>
      <c r="J24" s="192"/>
      <c r="K24" s="190"/>
      <c r="L24" s="132"/>
    </row>
    <row r="25" spans="1:12" ht="30" customHeight="1" thickBot="1" x14ac:dyDescent="0.3">
      <c r="A25" s="142"/>
      <c r="B25" s="186"/>
      <c r="C25" s="209" t="s">
        <v>255</v>
      </c>
      <c r="D25" s="210" t="s">
        <v>12</v>
      </c>
      <c r="E25" s="229">
        <v>4892.8599999999997</v>
      </c>
      <c r="F25" s="211" t="s">
        <v>171</v>
      </c>
      <c r="G25" s="212" t="s">
        <v>256</v>
      </c>
      <c r="H25" s="213">
        <v>1</v>
      </c>
      <c r="I25" s="214" t="s">
        <v>189</v>
      </c>
      <c r="J25" s="215"/>
      <c r="K25" s="216"/>
      <c r="L25" s="217"/>
    </row>
    <row r="26" spans="1:12" ht="18.75" customHeight="1" thickBot="1" x14ac:dyDescent="0.3">
      <c r="A26" s="142" t="s">
        <v>254</v>
      </c>
      <c r="B26" s="186"/>
      <c r="C26" s="209" t="s">
        <v>255</v>
      </c>
      <c r="D26" s="210" t="s">
        <v>12</v>
      </c>
      <c r="E26" s="229">
        <v>4892.8599999999997</v>
      </c>
      <c r="F26" s="211" t="s">
        <v>257</v>
      </c>
      <c r="G26" s="212" t="s">
        <v>245</v>
      </c>
      <c r="H26" s="213">
        <v>1</v>
      </c>
      <c r="I26" s="214" t="s">
        <v>279</v>
      </c>
      <c r="J26" s="215"/>
      <c r="K26" s="216"/>
      <c r="L26" s="217"/>
    </row>
    <row r="27" spans="1:12" ht="30" customHeight="1" thickBot="1" x14ac:dyDescent="0.3">
      <c r="A27" s="142">
        <v>2988.13</v>
      </c>
      <c r="B27" s="186"/>
      <c r="C27" s="209" t="s">
        <v>11</v>
      </c>
      <c r="D27" s="210" t="s">
        <v>12</v>
      </c>
      <c r="E27" s="229">
        <v>4324.07</v>
      </c>
      <c r="F27" s="211" t="s">
        <v>272</v>
      </c>
      <c r="G27" s="212" t="s">
        <v>158</v>
      </c>
      <c r="H27" s="213">
        <v>1</v>
      </c>
      <c r="I27" s="214" t="s">
        <v>199</v>
      </c>
      <c r="J27" s="215"/>
      <c r="K27" s="216"/>
      <c r="L27" s="217"/>
    </row>
    <row r="28" spans="1:12" ht="30" customHeight="1" thickBot="1" x14ac:dyDescent="0.3">
      <c r="A28" s="142">
        <v>2310.58</v>
      </c>
      <c r="B28" s="186"/>
      <c r="C28" s="209" t="s">
        <v>23</v>
      </c>
      <c r="D28" s="210" t="s">
        <v>12</v>
      </c>
      <c r="E28" s="229">
        <v>3413.48</v>
      </c>
      <c r="F28" s="211" t="s">
        <v>73</v>
      </c>
      <c r="G28" s="212" t="s">
        <v>229</v>
      </c>
      <c r="H28" s="212">
        <v>2</v>
      </c>
      <c r="I28" s="217"/>
      <c r="J28" s="217"/>
      <c r="K28" s="217"/>
      <c r="L28" s="217"/>
    </row>
    <row r="29" spans="1:12" ht="30" customHeight="1" thickBot="1" x14ac:dyDescent="0.3">
      <c r="A29" s="142"/>
      <c r="B29" s="186"/>
      <c r="C29" s="209" t="s">
        <v>23</v>
      </c>
      <c r="D29" s="210" t="s">
        <v>12</v>
      </c>
      <c r="E29" s="229">
        <v>3049.56</v>
      </c>
      <c r="F29" s="211" t="s">
        <v>167</v>
      </c>
      <c r="G29" s="212" t="s">
        <v>166</v>
      </c>
      <c r="H29" s="213">
        <v>1</v>
      </c>
      <c r="I29" s="214" t="s">
        <v>271</v>
      </c>
      <c r="J29" s="215"/>
      <c r="K29" s="215"/>
      <c r="L29" s="216"/>
    </row>
    <row r="30" spans="1:12" ht="18.75" customHeight="1" thickBot="1" x14ac:dyDescent="0.3">
      <c r="A30" s="142">
        <v>2064.23</v>
      </c>
      <c r="B30" s="186"/>
      <c r="C30" s="209" t="s">
        <v>23</v>
      </c>
      <c r="D30" s="210" t="s">
        <v>12</v>
      </c>
      <c r="E30" s="229">
        <v>3049.56</v>
      </c>
      <c r="F30" s="211" t="s">
        <v>74</v>
      </c>
      <c r="G30" s="212" t="s">
        <v>25</v>
      </c>
      <c r="H30" s="213">
        <v>1</v>
      </c>
      <c r="I30" s="214" t="s">
        <v>297</v>
      </c>
      <c r="J30" s="215"/>
      <c r="K30" s="215"/>
      <c r="L30" s="216"/>
    </row>
    <row r="31" spans="1:12" ht="30" customHeight="1" thickBot="1" x14ac:dyDescent="0.3">
      <c r="A31" s="142">
        <v>2064.23</v>
      </c>
      <c r="B31" s="186"/>
      <c r="C31" s="209" t="s">
        <v>23</v>
      </c>
      <c r="D31" s="210" t="s">
        <v>12</v>
      </c>
      <c r="E31" s="229">
        <v>3049.56</v>
      </c>
      <c r="F31" s="211" t="s">
        <v>75</v>
      </c>
      <c r="G31" s="212" t="s">
        <v>26</v>
      </c>
      <c r="H31" s="213">
        <v>1</v>
      </c>
      <c r="I31" s="214" t="s">
        <v>193</v>
      </c>
      <c r="J31" s="215"/>
      <c r="K31" s="215"/>
      <c r="L31" s="216"/>
    </row>
    <row r="32" spans="1:12" ht="30" customHeight="1" thickBot="1" x14ac:dyDescent="0.3">
      <c r="A32" s="142">
        <v>2064.23</v>
      </c>
      <c r="B32" s="186"/>
      <c r="C32" s="209" t="s">
        <v>23</v>
      </c>
      <c r="D32" s="210" t="s">
        <v>12</v>
      </c>
      <c r="E32" s="229">
        <v>3049.56</v>
      </c>
      <c r="F32" s="211" t="s">
        <v>76</v>
      </c>
      <c r="G32" s="212" t="s">
        <v>27</v>
      </c>
      <c r="H32" s="213">
        <v>1</v>
      </c>
      <c r="I32" s="214" t="s">
        <v>194</v>
      </c>
      <c r="J32" s="215"/>
      <c r="K32" s="215"/>
      <c r="L32" s="216"/>
    </row>
    <row r="33" spans="1:13" ht="30" customHeight="1" thickBot="1" x14ac:dyDescent="0.3">
      <c r="A33" s="142">
        <v>2064.23</v>
      </c>
      <c r="B33" s="186"/>
      <c r="C33" s="209" t="s">
        <v>23</v>
      </c>
      <c r="D33" s="210" t="s">
        <v>12</v>
      </c>
      <c r="E33" s="229">
        <v>3049.56</v>
      </c>
      <c r="F33" s="211" t="s">
        <v>77</v>
      </c>
      <c r="G33" s="212" t="s">
        <v>28</v>
      </c>
      <c r="H33" s="213">
        <v>1</v>
      </c>
      <c r="I33" s="214" t="s">
        <v>195</v>
      </c>
      <c r="J33" s="215"/>
      <c r="K33" s="215"/>
      <c r="L33" s="216"/>
    </row>
    <row r="34" spans="1:13" ht="18.75" customHeight="1" thickBot="1" x14ac:dyDescent="0.3">
      <c r="A34" s="142">
        <v>2064.23</v>
      </c>
      <c r="B34" s="186"/>
      <c r="C34" s="209" t="s">
        <v>23</v>
      </c>
      <c r="D34" s="210" t="s">
        <v>12</v>
      </c>
      <c r="E34" s="229">
        <v>3049.56</v>
      </c>
      <c r="F34" s="211" t="s">
        <v>78</v>
      </c>
      <c r="G34" s="212" t="s">
        <v>29</v>
      </c>
      <c r="H34" s="213">
        <v>1</v>
      </c>
      <c r="I34" s="214" t="s">
        <v>196</v>
      </c>
      <c r="J34" s="215"/>
      <c r="K34" s="215"/>
      <c r="L34" s="216"/>
    </row>
    <row r="35" spans="1:13" ht="18.75" customHeight="1" thickBot="1" x14ac:dyDescent="0.3">
      <c r="A35" s="142">
        <v>2064.23</v>
      </c>
      <c r="B35" s="186"/>
      <c r="C35" s="209" t="s">
        <v>23</v>
      </c>
      <c r="D35" s="210" t="s">
        <v>12</v>
      </c>
      <c r="E35" s="229">
        <v>3049.56</v>
      </c>
      <c r="F35" s="211" t="s">
        <v>79</v>
      </c>
      <c r="G35" s="212" t="s">
        <v>30</v>
      </c>
      <c r="H35" s="213">
        <v>1</v>
      </c>
      <c r="I35" s="214"/>
      <c r="J35" s="215"/>
      <c r="K35" s="215"/>
      <c r="L35" s="216"/>
    </row>
    <row r="36" spans="1:13" ht="30" customHeight="1" thickBot="1" x14ac:dyDescent="0.3">
      <c r="A36" s="142">
        <v>2064.23</v>
      </c>
      <c r="B36" s="186"/>
      <c r="C36" s="209" t="s">
        <v>23</v>
      </c>
      <c r="D36" s="210" t="s">
        <v>12</v>
      </c>
      <c r="E36" s="229">
        <v>3049.56</v>
      </c>
      <c r="F36" s="211" t="s">
        <v>80</v>
      </c>
      <c r="G36" s="212" t="s">
        <v>31</v>
      </c>
      <c r="H36" s="213">
        <v>1</v>
      </c>
      <c r="I36" s="214" t="s">
        <v>197</v>
      </c>
      <c r="J36" s="215"/>
      <c r="K36" s="215"/>
      <c r="L36" s="216"/>
    </row>
    <row r="37" spans="1:13" ht="18.75" customHeight="1" thickBot="1" x14ac:dyDescent="0.3">
      <c r="A37" s="142"/>
      <c r="B37" s="186"/>
      <c r="C37" s="209" t="s">
        <v>23</v>
      </c>
      <c r="D37" s="210" t="s">
        <v>12</v>
      </c>
      <c r="E37" s="229">
        <v>3049.56</v>
      </c>
      <c r="F37" s="211" t="s">
        <v>273</v>
      </c>
      <c r="G37" s="212" t="s">
        <v>251</v>
      </c>
      <c r="H37" s="213">
        <v>1</v>
      </c>
      <c r="I37" s="218" t="s">
        <v>270</v>
      </c>
      <c r="J37" s="219"/>
      <c r="K37" s="220"/>
      <c r="L37" s="217"/>
    </row>
    <row r="38" spans="1:13" ht="18.75" customHeight="1" thickBot="1" x14ac:dyDescent="0.3">
      <c r="A38" s="142">
        <v>2064.23</v>
      </c>
      <c r="B38" s="186"/>
      <c r="C38" s="209" t="s">
        <v>23</v>
      </c>
      <c r="D38" s="210" t="s">
        <v>12</v>
      </c>
      <c r="E38" s="229">
        <v>3049.56</v>
      </c>
      <c r="F38" s="211" t="s">
        <v>81</v>
      </c>
      <c r="G38" s="212" t="s">
        <v>32</v>
      </c>
      <c r="H38" s="213">
        <v>1</v>
      </c>
      <c r="I38" s="189" t="s">
        <v>290</v>
      </c>
      <c r="J38" s="192"/>
      <c r="K38" s="190"/>
      <c r="L38" s="217"/>
    </row>
    <row r="39" spans="1:13" ht="30" customHeight="1" thickBot="1" x14ac:dyDescent="0.3">
      <c r="A39" s="142">
        <v>2064.23</v>
      </c>
      <c r="B39" s="186"/>
      <c r="C39" s="209" t="s">
        <v>23</v>
      </c>
      <c r="D39" s="210" t="s">
        <v>12</v>
      </c>
      <c r="E39" s="229">
        <v>3049.56</v>
      </c>
      <c r="F39" s="211" t="s">
        <v>82</v>
      </c>
      <c r="G39" s="212" t="s">
        <v>33</v>
      </c>
      <c r="H39" s="213">
        <v>1</v>
      </c>
      <c r="I39" s="221" t="s">
        <v>232</v>
      </c>
      <c r="J39" s="222"/>
      <c r="K39" s="223"/>
      <c r="L39" s="217"/>
    </row>
    <row r="40" spans="1:13" ht="18.75" customHeight="1" thickBot="1" x14ac:dyDescent="0.3">
      <c r="A40" s="142">
        <v>2064.23</v>
      </c>
      <c r="B40" s="186"/>
      <c r="C40" s="209" t="s">
        <v>23</v>
      </c>
      <c r="D40" s="210" t="s">
        <v>12</v>
      </c>
      <c r="E40" s="229">
        <v>3049.56</v>
      </c>
      <c r="F40" s="211" t="s">
        <v>83</v>
      </c>
      <c r="G40" s="212" t="s">
        <v>34</v>
      </c>
      <c r="H40" s="213">
        <v>1</v>
      </c>
      <c r="I40" s="214" t="s">
        <v>198</v>
      </c>
      <c r="J40" s="215"/>
      <c r="K40" s="215"/>
      <c r="L40" s="216"/>
    </row>
    <row r="41" spans="1:13" ht="18.75" customHeight="1" thickBot="1" x14ac:dyDescent="0.3">
      <c r="A41" s="142">
        <v>2064.23</v>
      </c>
      <c r="B41" s="186"/>
      <c r="C41" s="209" t="s">
        <v>23</v>
      </c>
      <c r="D41" s="210" t="s">
        <v>12</v>
      </c>
      <c r="E41" s="229">
        <v>3049.56</v>
      </c>
      <c r="F41" s="211" t="s">
        <v>136</v>
      </c>
      <c r="G41" s="212" t="s">
        <v>137</v>
      </c>
      <c r="H41" s="213">
        <v>1</v>
      </c>
      <c r="I41" s="214" t="s">
        <v>222</v>
      </c>
      <c r="J41" s="215"/>
      <c r="K41" s="215"/>
      <c r="L41" s="215"/>
      <c r="M41" s="194"/>
    </row>
    <row r="42" spans="1:13" ht="18.75" customHeight="1" thickBot="1" x14ac:dyDescent="0.3">
      <c r="A42" s="142"/>
      <c r="B42" s="186"/>
      <c r="C42" s="209" t="s">
        <v>23</v>
      </c>
      <c r="D42" s="210" t="s">
        <v>12</v>
      </c>
      <c r="E42" s="229">
        <v>3049.56</v>
      </c>
      <c r="F42" s="211" t="s">
        <v>301</v>
      </c>
      <c r="G42" s="212" t="s">
        <v>249</v>
      </c>
      <c r="H42" s="212">
        <v>1</v>
      </c>
      <c r="I42" s="217"/>
      <c r="J42" s="217"/>
      <c r="K42" s="217"/>
      <c r="L42" s="217"/>
    </row>
    <row r="43" spans="1:13" ht="18.75" customHeight="1" thickBot="1" x14ac:dyDescent="0.3">
      <c r="A43" s="142"/>
      <c r="B43" s="186"/>
      <c r="C43" s="209" t="s">
        <v>23</v>
      </c>
      <c r="D43" s="210" t="s">
        <v>12</v>
      </c>
      <c r="E43" s="229">
        <v>3049.56</v>
      </c>
      <c r="F43" s="211" t="s">
        <v>247</v>
      </c>
      <c r="G43" s="212" t="s">
        <v>248</v>
      </c>
      <c r="H43" s="212">
        <v>1</v>
      </c>
      <c r="I43" s="217"/>
      <c r="J43" s="217"/>
      <c r="K43" s="217"/>
      <c r="L43" s="217"/>
    </row>
    <row r="44" spans="1:13" ht="36" customHeight="1" thickBot="1" x14ac:dyDescent="0.3">
      <c r="A44" s="142">
        <v>2064.23</v>
      </c>
      <c r="B44" s="186"/>
      <c r="C44" s="209" t="s">
        <v>23</v>
      </c>
      <c r="D44" s="210" t="s">
        <v>12</v>
      </c>
      <c r="E44" s="229">
        <v>3049.56</v>
      </c>
      <c r="F44" s="211" t="s">
        <v>84</v>
      </c>
      <c r="G44" s="212" t="s">
        <v>57</v>
      </c>
      <c r="H44" s="213">
        <v>1</v>
      </c>
      <c r="I44" s="214"/>
      <c r="J44" s="215"/>
      <c r="K44" s="216"/>
      <c r="L44" s="217"/>
    </row>
    <row r="45" spans="1:13" ht="30" customHeight="1" thickBot="1" x14ac:dyDescent="0.3">
      <c r="A45" s="142">
        <v>2064.23</v>
      </c>
      <c r="B45" s="186"/>
      <c r="C45" s="209" t="s">
        <v>23</v>
      </c>
      <c r="D45" s="210" t="s">
        <v>12</v>
      </c>
      <c r="E45" s="229">
        <v>3049.56</v>
      </c>
      <c r="F45" s="211" t="s">
        <v>85</v>
      </c>
      <c r="G45" s="224" t="s">
        <v>280</v>
      </c>
      <c r="H45" s="213">
        <v>1</v>
      </c>
      <c r="I45" s="218" t="s">
        <v>201</v>
      </c>
      <c r="J45" s="219"/>
      <c r="K45" s="220"/>
      <c r="L45" s="217"/>
    </row>
    <row r="46" spans="1:13" ht="30" customHeight="1" thickBot="1" x14ac:dyDescent="0.3">
      <c r="A46" s="142">
        <v>2064.23</v>
      </c>
      <c r="B46" s="186"/>
      <c r="C46" s="209" t="s">
        <v>23</v>
      </c>
      <c r="D46" s="210" t="s">
        <v>12</v>
      </c>
      <c r="E46" s="229">
        <v>3049.56</v>
      </c>
      <c r="F46" s="225" t="s">
        <v>161</v>
      </c>
      <c r="G46" s="227" t="s">
        <v>162</v>
      </c>
      <c r="H46" s="213">
        <v>1</v>
      </c>
      <c r="I46" s="214" t="s">
        <v>202</v>
      </c>
      <c r="J46" s="215"/>
      <c r="K46" s="216"/>
      <c r="L46" s="217"/>
    </row>
    <row r="47" spans="1:13" ht="16.5" thickBot="1" x14ac:dyDescent="0.3">
      <c r="A47" s="142"/>
      <c r="B47" s="186"/>
      <c r="C47" s="209" t="s">
        <v>36</v>
      </c>
      <c r="D47" s="210" t="s">
        <v>12</v>
      </c>
      <c r="E47" s="229">
        <v>2267.81</v>
      </c>
      <c r="F47" s="225" t="s">
        <v>241</v>
      </c>
      <c r="G47" s="226" t="s">
        <v>286</v>
      </c>
      <c r="H47" s="212">
        <v>1</v>
      </c>
      <c r="I47" s="217"/>
      <c r="J47" s="217"/>
      <c r="K47" s="217"/>
      <c r="L47" s="217"/>
    </row>
    <row r="48" spans="1:13" ht="30" customHeight="1" thickBot="1" x14ac:dyDescent="0.3">
      <c r="A48" s="142">
        <v>1535.08</v>
      </c>
      <c r="B48" s="186"/>
      <c r="C48" s="209" t="s">
        <v>36</v>
      </c>
      <c r="D48" s="210" t="s">
        <v>12</v>
      </c>
      <c r="E48" s="229">
        <v>2267.81</v>
      </c>
      <c r="F48" s="211" t="s">
        <v>86</v>
      </c>
      <c r="G48" s="212" t="s">
        <v>37</v>
      </c>
      <c r="H48" s="213">
        <v>1</v>
      </c>
      <c r="I48" s="214" t="s">
        <v>203</v>
      </c>
      <c r="J48" s="215"/>
      <c r="K48" s="215"/>
      <c r="L48" s="216"/>
    </row>
    <row r="49" spans="1:15" ht="30" customHeight="1" thickBot="1" x14ac:dyDescent="0.3">
      <c r="A49" s="142"/>
      <c r="B49" s="186"/>
      <c r="C49" s="209" t="s">
        <v>36</v>
      </c>
      <c r="D49" s="210" t="s">
        <v>12</v>
      </c>
      <c r="E49" s="229">
        <v>2267.81</v>
      </c>
      <c r="F49" s="211" t="s">
        <v>260</v>
      </c>
      <c r="G49" s="212" t="s">
        <v>261</v>
      </c>
      <c r="H49" s="213">
        <v>1</v>
      </c>
      <c r="I49" s="218" t="s">
        <v>275</v>
      </c>
      <c r="J49" s="219"/>
      <c r="K49" s="220"/>
      <c r="L49" s="217"/>
    </row>
    <row r="50" spans="1:15" ht="18.75" customHeight="1" thickBot="1" x14ac:dyDescent="0.3">
      <c r="A50" s="142"/>
      <c r="B50" s="186"/>
      <c r="C50" s="208" t="s">
        <v>36</v>
      </c>
      <c r="D50" s="147" t="s">
        <v>12</v>
      </c>
      <c r="E50" s="229">
        <v>2267.81</v>
      </c>
      <c r="F50" s="148" t="s">
        <v>289</v>
      </c>
      <c r="G50" s="14" t="s">
        <v>242</v>
      </c>
      <c r="H50" s="191">
        <v>2</v>
      </c>
      <c r="I50" s="189" t="s">
        <v>243</v>
      </c>
      <c r="J50" s="192"/>
      <c r="K50" s="190"/>
      <c r="L50" s="132"/>
    </row>
    <row r="51" spans="1:15" ht="30" customHeight="1" thickBot="1" x14ac:dyDescent="0.3">
      <c r="A51" s="142">
        <v>1535.08</v>
      </c>
      <c r="B51" s="186"/>
      <c r="C51" s="208" t="s">
        <v>36</v>
      </c>
      <c r="D51" s="147" t="s">
        <v>12</v>
      </c>
      <c r="E51" s="229">
        <v>2267.81</v>
      </c>
      <c r="F51" s="148" t="s">
        <v>87</v>
      </c>
      <c r="G51" s="14" t="s">
        <v>227</v>
      </c>
      <c r="H51" s="191">
        <v>2</v>
      </c>
      <c r="I51" s="189" t="s">
        <v>292</v>
      </c>
      <c r="J51" s="192"/>
      <c r="K51" s="192" t="s">
        <v>298</v>
      </c>
      <c r="L51" s="190"/>
    </row>
    <row r="52" spans="1:15" ht="18.75" customHeight="1" thickBot="1" x14ac:dyDescent="0.3">
      <c r="A52" s="142">
        <v>1535.08</v>
      </c>
      <c r="B52" s="186"/>
      <c r="C52" s="208" t="s">
        <v>36</v>
      </c>
      <c r="D52" s="147" t="s">
        <v>12</v>
      </c>
      <c r="E52" s="229">
        <v>2267.81</v>
      </c>
      <c r="F52" s="148" t="s">
        <v>88</v>
      </c>
      <c r="G52" s="14" t="s">
        <v>38</v>
      </c>
      <c r="H52" s="191">
        <v>1</v>
      </c>
      <c r="I52" s="189" t="s">
        <v>206</v>
      </c>
      <c r="J52" s="192"/>
      <c r="K52" s="190"/>
      <c r="L52" s="132"/>
    </row>
    <row r="53" spans="1:15" ht="30" customHeight="1" thickBot="1" x14ac:dyDescent="0.3">
      <c r="A53" s="142">
        <v>1535.08</v>
      </c>
      <c r="B53" s="186"/>
      <c r="C53" s="208" t="s">
        <v>36</v>
      </c>
      <c r="D53" s="147" t="s">
        <v>12</v>
      </c>
      <c r="E53" s="229">
        <v>2267.81</v>
      </c>
      <c r="F53" s="148" t="s">
        <v>89</v>
      </c>
      <c r="G53" s="14" t="s">
        <v>285</v>
      </c>
      <c r="H53" s="191">
        <v>1</v>
      </c>
      <c r="I53" s="189" t="s">
        <v>293</v>
      </c>
      <c r="J53" s="192"/>
      <c r="K53" s="190"/>
      <c r="L53" s="132"/>
    </row>
    <row r="54" spans="1:15" ht="30" customHeight="1" thickBot="1" x14ac:dyDescent="0.3">
      <c r="A54" s="142"/>
      <c r="B54" s="186"/>
      <c r="C54" s="208" t="s">
        <v>36</v>
      </c>
      <c r="D54" s="147" t="s">
        <v>12</v>
      </c>
      <c r="E54" s="229">
        <v>2267.81</v>
      </c>
      <c r="F54" s="148" t="s">
        <v>258</v>
      </c>
      <c r="G54" s="14" t="s">
        <v>259</v>
      </c>
      <c r="H54" s="191">
        <v>1</v>
      </c>
      <c r="I54" s="204" t="s">
        <v>265</v>
      </c>
      <c r="J54" s="132"/>
      <c r="K54" s="205"/>
      <c r="L54" s="132"/>
    </row>
    <row r="55" spans="1:15" ht="18.75" customHeight="1" thickBot="1" x14ac:dyDescent="0.3">
      <c r="A55" s="142">
        <v>1535.08</v>
      </c>
      <c r="B55" s="186"/>
      <c r="C55" s="208" t="s">
        <v>36</v>
      </c>
      <c r="D55" s="147" t="s">
        <v>12</v>
      </c>
      <c r="E55" s="229">
        <v>2267.81</v>
      </c>
      <c r="F55" s="148" t="s">
        <v>90</v>
      </c>
      <c r="G55" s="14" t="s">
        <v>282</v>
      </c>
      <c r="H55" s="191">
        <v>1</v>
      </c>
      <c r="I55" s="189" t="s">
        <v>294</v>
      </c>
      <c r="J55" s="192"/>
      <c r="K55" s="190"/>
      <c r="L55" s="190"/>
    </row>
    <row r="56" spans="1:15" ht="30" customHeight="1" thickBot="1" x14ac:dyDescent="0.3">
      <c r="A56" s="142">
        <v>1535.08</v>
      </c>
      <c r="B56" s="186"/>
      <c r="C56" s="208" t="s">
        <v>36</v>
      </c>
      <c r="D56" s="147" t="s">
        <v>12</v>
      </c>
      <c r="E56" s="229">
        <v>2267.81</v>
      </c>
      <c r="F56" s="148" t="s">
        <v>124</v>
      </c>
      <c r="G56" s="14" t="s">
        <v>125</v>
      </c>
      <c r="H56" s="191">
        <v>1</v>
      </c>
      <c r="I56" s="189" t="s">
        <v>211</v>
      </c>
      <c r="J56" s="192"/>
      <c r="K56" s="190"/>
      <c r="L56" s="132"/>
    </row>
    <row r="57" spans="1:15" ht="18.75" customHeight="1" thickBot="1" x14ac:dyDescent="0.3">
      <c r="A57" s="142">
        <v>1535.08</v>
      </c>
      <c r="B57" s="186"/>
      <c r="C57" s="208" t="s">
        <v>36</v>
      </c>
      <c r="D57" s="147" t="s">
        <v>12</v>
      </c>
      <c r="E57" s="229">
        <v>2267.81</v>
      </c>
      <c r="F57" s="148" t="s">
        <v>91</v>
      </c>
      <c r="G57" s="14" t="s">
        <v>212</v>
      </c>
      <c r="H57" s="191">
        <v>2</v>
      </c>
      <c r="I57" s="189" t="s">
        <v>288</v>
      </c>
      <c r="J57" s="192"/>
      <c r="K57" s="190"/>
      <c r="L57" s="132"/>
    </row>
    <row r="58" spans="1:15" ht="19.5" customHeight="1" thickBot="1" x14ac:dyDescent="0.3">
      <c r="A58" s="142"/>
      <c r="B58" s="186"/>
      <c r="C58" s="208" t="s">
        <v>36</v>
      </c>
      <c r="D58" s="147" t="s">
        <v>12</v>
      </c>
      <c r="E58" s="229">
        <v>2267.81</v>
      </c>
      <c r="F58" s="148" t="s">
        <v>262</v>
      </c>
      <c r="G58" s="14" t="s">
        <v>281</v>
      </c>
      <c r="H58" s="191">
        <v>1</v>
      </c>
      <c r="I58" s="199" t="s">
        <v>266</v>
      </c>
      <c r="J58" s="200"/>
      <c r="K58" s="202"/>
      <c r="L58" s="132"/>
    </row>
    <row r="59" spans="1:15" ht="22.5" customHeight="1" thickBot="1" x14ac:dyDescent="0.3">
      <c r="A59" s="142"/>
      <c r="B59" s="186"/>
      <c r="C59" s="208" t="s">
        <v>36</v>
      </c>
      <c r="D59" s="147" t="s">
        <v>12</v>
      </c>
      <c r="E59" s="229">
        <v>2267.81</v>
      </c>
      <c r="F59" s="148" t="s">
        <v>260</v>
      </c>
      <c r="G59" s="14" t="s">
        <v>264</v>
      </c>
      <c r="H59" s="191">
        <v>1</v>
      </c>
      <c r="I59" s="189" t="s">
        <v>267</v>
      </c>
      <c r="J59" s="192"/>
      <c r="K59" s="190"/>
      <c r="L59" s="132"/>
    </row>
    <row r="60" spans="1:15" ht="30" customHeight="1" thickBot="1" x14ac:dyDescent="0.3">
      <c r="A60" s="142">
        <v>1535.08</v>
      </c>
      <c r="B60" s="186"/>
      <c r="C60" s="208" t="s">
        <v>36</v>
      </c>
      <c r="D60" s="147" t="s">
        <v>12</v>
      </c>
      <c r="E60" s="229">
        <v>2267.81</v>
      </c>
      <c r="F60" s="148" t="s">
        <v>92</v>
      </c>
      <c r="G60" s="14" t="s">
        <v>42</v>
      </c>
      <c r="H60" s="191">
        <v>1</v>
      </c>
      <c r="I60" s="189" t="s">
        <v>214</v>
      </c>
      <c r="J60" s="192"/>
      <c r="K60" s="190"/>
      <c r="L60" s="132"/>
    </row>
    <row r="61" spans="1:15" ht="18.75" customHeight="1" thickBot="1" x14ac:dyDescent="0.3">
      <c r="A61" s="142">
        <v>1106.51</v>
      </c>
      <c r="B61" s="186"/>
      <c r="C61" s="208" t="s">
        <v>43</v>
      </c>
      <c r="D61" s="147" t="s">
        <v>12</v>
      </c>
      <c r="E61" s="228">
        <v>1634.66</v>
      </c>
      <c r="F61" s="148" t="s">
        <v>93</v>
      </c>
      <c r="G61" s="14" t="s">
        <v>284</v>
      </c>
      <c r="H61" s="191">
        <v>1</v>
      </c>
      <c r="I61" s="189"/>
      <c r="J61" s="192"/>
      <c r="K61" s="190"/>
      <c r="L61" s="132"/>
    </row>
    <row r="62" spans="1:15" ht="30" customHeight="1" thickBot="1" x14ac:dyDescent="0.3">
      <c r="A62" s="142">
        <v>1106.51</v>
      </c>
      <c r="B62" s="186"/>
      <c r="C62" s="208" t="s">
        <v>43</v>
      </c>
      <c r="D62" s="147" t="s">
        <v>12</v>
      </c>
      <c r="E62" s="228">
        <v>1634.66</v>
      </c>
      <c r="F62" s="148" t="s">
        <v>94</v>
      </c>
      <c r="G62" s="14" t="s">
        <v>45</v>
      </c>
      <c r="H62" s="191">
        <v>4</v>
      </c>
      <c r="I62" s="189" t="s">
        <v>291</v>
      </c>
      <c r="J62" s="192"/>
      <c r="K62" s="192"/>
      <c r="L62" s="192"/>
      <c r="M62" s="193" t="s">
        <v>299</v>
      </c>
      <c r="N62" s="193"/>
      <c r="O62" s="194"/>
    </row>
    <row r="63" spans="1:15" ht="30" customHeight="1" thickBot="1" x14ac:dyDescent="0.3">
      <c r="A63" s="142">
        <v>1106.51</v>
      </c>
      <c r="B63" s="186"/>
      <c r="C63" s="208" t="s">
        <v>43</v>
      </c>
      <c r="D63" s="147" t="s">
        <v>12</v>
      </c>
      <c r="E63" s="228">
        <v>1634.66</v>
      </c>
      <c r="F63" s="148" t="s">
        <v>95</v>
      </c>
      <c r="G63" s="14" t="s">
        <v>46</v>
      </c>
      <c r="H63" s="191">
        <v>1</v>
      </c>
      <c r="I63" s="199" t="s">
        <v>217</v>
      </c>
      <c r="J63" s="200"/>
      <c r="K63" s="200"/>
      <c r="L63" s="202"/>
    </row>
    <row r="64" spans="1:15" ht="30.75" customHeight="1" thickBot="1" x14ac:dyDescent="0.3">
      <c r="A64" s="142">
        <v>1106.51</v>
      </c>
      <c r="B64" s="186"/>
      <c r="C64" s="208" t="s">
        <v>43</v>
      </c>
      <c r="D64" s="147" t="s">
        <v>12</v>
      </c>
      <c r="E64" s="228">
        <v>1634.66</v>
      </c>
      <c r="F64" s="148" t="s">
        <v>96</v>
      </c>
      <c r="G64" s="14" t="s">
        <v>47</v>
      </c>
      <c r="H64" s="191">
        <v>1</v>
      </c>
      <c r="I64" s="195" t="s">
        <v>218</v>
      </c>
      <c r="J64" s="196"/>
      <c r="K64" s="196"/>
      <c r="L64" s="203"/>
    </row>
    <row r="65" spans="1:19" ht="30" customHeight="1" thickBot="1" x14ac:dyDescent="0.3">
      <c r="A65" s="142">
        <v>990.66</v>
      </c>
      <c r="B65" s="186"/>
      <c r="C65" s="208" t="s">
        <v>48</v>
      </c>
      <c r="D65" s="147" t="s">
        <v>12</v>
      </c>
      <c r="E65" s="228">
        <v>1463.53</v>
      </c>
      <c r="F65" s="148" t="s">
        <v>97</v>
      </c>
      <c r="G65" s="14" t="s">
        <v>49</v>
      </c>
      <c r="H65" s="191">
        <v>2</v>
      </c>
      <c r="I65" s="189" t="s">
        <v>278</v>
      </c>
      <c r="J65" s="192"/>
      <c r="K65" s="192"/>
      <c r="L65" s="190"/>
      <c r="M65" s="194"/>
    </row>
    <row r="66" spans="1:19" ht="18.75" customHeight="1" thickBot="1" x14ac:dyDescent="0.3">
      <c r="A66" s="142">
        <v>990.66</v>
      </c>
      <c r="B66" s="186"/>
      <c r="C66" s="208" t="s">
        <v>48</v>
      </c>
      <c r="D66" s="147" t="s">
        <v>12</v>
      </c>
      <c r="E66" s="228">
        <v>1463.53</v>
      </c>
      <c r="F66" s="148" t="s">
        <v>98</v>
      </c>
      <c r="G66" s="14" t="s">
        <v>50</v>
      </c>
      <c r="H66" s="191">
        <v>2</v>
      </c>
      <c r="I66" s="199" t="s">
        <v>295</v>
      </c>
      <c r="J66" s="200"/>
      <c r="K66" s="200"/>
      <c r="L66" s="202"/>
    </row>
    <row r="67" spans="1:19" ht="30" customHeight="1" thickBot="1" x14ac:dyDescent="0.3">
      <c r="A67" s="142">
        <v>990.66</v>
      </c>
      <c r="B67" s="186"/>
      <c r="C67" s="208" t="s">
        <v>48</v>
      </c>
      <c r="D67" s="147" t="s">
        <v>12</v>
      </c>
      <c r="E67" s="228">
        <v>1463.53</v>
      </c>
      <c r="F67" s="148" t="s">
        <v>99</v>
      </c>
      <c r="G67" s="14" t="s">
        <v>51</v>
      </c>
      <c r="H67" s="191">
        <v>3</v>
      </c>
      <c r="I67" s="195" t="s">
        <v>276</v>
      </c>
      <c r="J67" s="196"/>
      <c r="K67" s="196"/>
      <c r="L67" s="196"/>
      <c r="M67" s="197"/>
      <c r="N67" s="198"/>
    </row>
    <row r="68" spans="1:19" ht="18.75" customHeight="1" thickBot="1" x14ac:dyDescent="0.3">
      <c r="A68" s="142"/>
      <c r="B68" s="186"/>
      <c r="C68" s="208" t="s">
        <v>52</v>
      </c>
      <c r="D68" s="158" t="s">
        <v>12</v>
      </c>
      <c r="E68" s="228">
        <v>1330</v>
      </c>
      <c r="F68" s="148" t="s">
        <v>100</v>
      </c>
      <c r="G68" s="14" t="s">
        <v>283</v>
      </c>
      <c r="H68" s="191">
        <v>12</v>
      </c>
      <c r="I68" s="201" t="s">
        <v>300</v>
      </c>
      <c r="J68" s="193"/>
      <c r="K68" s="193"/>
      <c r="L68" s="193"/>
      <c r="M68" s="193"/>
      <c r="N68" s="193"/>
      <c r="O68" s="193"/>
      <c r="P68" s="193"/>
      <c r="Q68" s="193"/>
      <c r="R68" s="193"/>
      <c r="S68" s="194"/>
    </row>
    <row r="69" spans="1:19" ht="18.75" customHeight="1" thickBot="1" x14ac:dyDescent="0.3">
      <c r="A69" s="142"/>
      <c r="B69" s="185"/>
      <c r="C69" s="207" t="s">
        <v>175</v>
      </c>
      <c r="D69" s="183" t="s">
        <v>12</v>
      </c>
      <c r="E69" s="228">
        <v>3707.55</v>
      </c>
      <c r="F69" s="146" t="s">
        <v>177</v>
      </c>
      <c r="G69" s="143" t="s">
        <v>176</v>
      </c>
      <c r="H69" s="191">
        <v>2</v>
      </c>
      <c r="I69" s="199" t="s">
        <v>277</v>
      </c>
      <c r="J69" s="200"/>
      <c r="K69" s="202"/>
      <c r="L69" s="132"/>
    </row>
    <row r="70" spans="1:19" ht="18.75" customHeight="1" thickBot="1" x14ac:dyDescent="0.3">
      <c r="A70" s="160">
        <f>'12'!D59</f>
        <v>0</v>
      </c>
      <c r="B70" s="159"/>
      <c r="C70" s="159"/>
      <c r="D70" s="159"/>
      <c r="E70" s="159"/>
      <c r="F70" s="159"/>
      <c r="G70" s="159"/>
      <c r="H70" s="14"/>
      <c r="I70" s="132"/>
      <c r="J70" s="132"/>
      <c r="K70" s="132"/>
      <c r="L70" s="132"/>
    </row>
    <row r="71" spans="1:19" ht="18.75" customHeight="1" thickBot="1" x14ac:dyDescent="0.35">
      <c r="A71" s="162"/>
      <c r="B71" s="161"/>
      <c r="C71" s="161"/>
      <c r="D71" s="161"/>
      <c r="E71" s="161"/>
      <c r="F71" s="161"/>
      <c r="G71" s="161"/>
      <c r="H71" s="164">
        <v>79</v>
      </c>
      <c r="I71" s="132"/>
      <c r="J71" s="132"/>
      <c r="K71" s="132"/>
      <c r="L71" s="132"/>
    </row>
    <row r="72" spans="1:19" ht="18.75" customHeight="1" thickBot="1" x14ac:dyDescent="0.35">
      <c r="A72" s="165">
        <f>'12'!D61</f>
        <v>0</v>
      </c>
      <c r="B72" s="187"/>
      <c r="C72" s="166" t="s">
        <v>160</v>
      </c>
      <c r="D72" s="163"/>
      <c r="E72" s="145">
        <f t="shared" ref="E72:E73" si="0">A72*(6.23%)+A72</f>
        <v>0</v>
      </c>
      <c r="F72" s="167"/>
      <c r="G72" s="168"/>
      <c r="H72" s="132"/>
      <c r="I72" s="132"/>
      <c r="J72" s="132"/>
      <c r="K72" s="132"/>
      <c r="L72" s="132"/>
    </row>
    <row r="73" spans="1:19" ht="16.5" thickBot="1" x14ac:dyDescent="0.3">
      <c r="A73" s="142">
        <f>'12'!D62</f>
        <v>0</v>
      </c>
      <c r="B73" s="186"/>
      <c r="C73" s="132"/>
      <c r="D73" s="132"/>
      <c r="E73" s="145">
        <f t="shared" si="0"/>
        <v>0</v>
      </c>
      <c r="F73" s="169" t="s">
        <v>118</v>
      </c>
      <c r="G73" s="169" t="s">
        <v>120</v>
      </c>
      <c r="H73" s="132"/>
      <c r="I73" s="132"/>
      <c r="J73" s="132"/>
      <c r="K73" s="132"/>
      <c r="L73" s="132"/>
    </row>
    <row r="74" spans="1:19" ht="59.25" customHeight="1" thickBot="1" x14ac:dyDescent="0.3">
      <c r="A74" s="142">
        <v>788</v>
      </c>
      <c r="B74" s="186"/>
      <c r="C74" s="132"/>
      <c r="D74" s="132"/>
      <c r="E74" s="170">
        <v>1277.7</v>
      </c>
      <c r="F74" s="171" t="s">
        <v>117</v>
      </c>
      <c r="G74" s="172" t="s">
        <v>127</v>
      </c>
      <c r="H74" s="188">
        <v>1</v>
      </c>
      <c r="I74" s="189" t="s">
        <v>233</v>
      </c>
      <c r="J74" s="190"/>
      <c r="K74" s="132"/>
      <c r="L74" s="132"/>
    </row>
    <row r="75" spans="1:19" ht="48" customHeight="1" thickBot="1" x14ac:dyDescent="0.3">
      <c r="A75" s="142">
        <v>945.38</v>
      </c>
      <c r="B75" s="186"/>
      <c r="C75" s="174"/>
      <c r="D75" s="132"/>
      <c r="E75" s="170">
        <v>1628.43</v>
      </c>
      <c r="F75" s="175" t="s">
        <v>115</v>
      </c>
      <c r="G75" s="176" t="s">
        <v>128</v>
      </c>
      <c r="H75" s="177">
        <v>1</v>
      </c>
      <c r="I75" s="132"/>
      <c r="J75" s="132"/>
      <c r="K75" s="132"/>
      <c r="L75" s="132"/>
    </row>
    <row r="76" spans="1:19" ht="47.25" customHeight="1" thickBot="1" x14ac:dyDescent="0.3">
      <c r="A76" s="134">
        <v>1023.52</v>
      </c>
      <c r="B76" s="134"/>
      <c r="C76" s="174">
        <v>0</v>
      </c>
      <c r="D76" s="132"/>
      <c r="E76" s="170">
        <v>1763.52</v>
      </c>
      <c r="F76" s="178" t="s">
        <v>116</v>
      </c>
      <c r="G76" s="179" t="s">
        <v>113</v>
      </c>
      <c r="H76" s="180">
        <v>1</v>
      </c>
      <c r="I76" s="132"/>
      <c r="J76" s="132"/>
      <c r="K76" s="132"/>
      <c r="L76" s="132"/>
    </row>
    <row r="77" spans="1:19" ht="15.75" thickBot="1" x14ac:dyDescent="0.3">
      <c r="A77" s="134"/>
      <c r="B77" s="134"/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  <row r="78" spans="1:19" ht="19.5" thickBot="1" x14ac:dyDescent="0.35">
      <c r="A78" s="134"/>
      <c r="B78" s="134"/>
      <c r="C78" s="132"/>
      <c r="D78" s="132"/>
      <c r="E78" s="132"/>
      <c r="F78" s="132"/>
      <c r="G78" s="132"/>
      <c r="H78" s="164">
        <v>83</v>
      </c>
      <c r="I78" s="132"/>
      <c r="J78" s="132"/>
      <c r="K78" s="132"/>
      <c r="L78" s="132"/>
    </row>
    <row r="79" spans="1:19" ht="19.5" thickBot="1" x14ac:dyDescent="0.35">
      <c r="A79" s="181" t="s">
        <v>287</v>
      </c>
      <c r="B79" s="167"/>
      <c r="C79" s="167" t="s">
        <v>225</v>
      </c>
      <c r="D79" s="167"/>
      <c r="E79" s="167"/>
      <c r="F79" s="167"/>
      <c r="G79" s="168"/>
      <c r="H79" s="132"/>
      <c r="I79" s="132"/>
      <c r="J79" s="132"/>
      <c r="K79" s="132"/>
      <c r="L79" s="132"/>
    </row>
    <row r="80" spans="1:19" x14ac:dyDescent="0.25">
      <c r="D80" s="132"/>
    </row>
  </sheetData>
  <mergeCells count="9">
    <mergeCell ref="C8:C10"/>
    <mergeCell ref="F8:F10"/>
    <mergeCell ref="G8:G10"/>
    <mergeCell ref="H8:H10"/>
    <mergeCell ref="A1:H1"/>
    <mergeCell ref="A2:H2"/>
    <mergeCell ref="A3:H3"/>
    <mergeCell ref="A5:H5"/>
    <mergeCell ref="C7:F7"/>
  </mergeCell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" workbookViewId="0">
      <selection sqref="A1:Q79"/>
    </sheetView>
  </sheetViews>
  <sheetFormatPr defaultRowHeight="15" x14ac:dyDescent="0.25"/>
  <cols>
    <col min="4" max="4" width="12.85546875" customWidth="1"/>
    <col min="5" max="5" width="14.140625" customWidth="1"/>
    <col min="7" max="7" width="34.7109375" customWidth="1"/>
    <col min="8" max="8" width="11.5703125" customWidth="1"/>
  </cols>
  <sheetData>
    <row r="1" spans="1:13" ht="25.5" x14ac:dyDescent="0.25">
      <c r="A1" s="342" t="s">
        <v>133</v>
      </c>
      <c r="B1" s="342"/>
      <c r="C1" s="342"/>
      <c r="D1" s="342"/>
      <c r="E1" s="342"/>
      <c r="F1" s="342"/>
      <c r="G1" s="342"/>
      <c r="H1" s="342"/>
      <c r="I1" s="132"/>
      <c r="J1" s="132"/>
      <c r="K1" s="132"/>
      <c r="L1" s="132"/>
    </row>
    <row r="2" spans="1:13" x14ac:dyDescent="0.25">
      <c r="A2" s="331" t="s">
        <v>134</v>
      </c>
      <c r="B2" s="331"/>
      <c r="C2" s="331"/>
      <c r="D2" s="331"/>
      <c r="E2" s="331"/>
      <c r="F2" s="331"/>
      <c r="G2" s="331"/>
      <c r="H2" s="331"/>
      <c r="I2" s="132"/>
      <c r="J2" s="132"/>
      <c r="K2" s="132"/>
      <c r="L2" s="132"/>
    </row>
    <row r="3" spans="1:13" ht="18.75" x14ac:dyDescent="0.25">
      <c r="A3" s="332" t="s">
        <v>135</v>
      </c>
      <c r="B3" s="332"/>
      <c r="C3" s="332"/>
      <c r="D3" s="332"/>
      <c r="E3" s="332"/>
      <c r="F3" s="332"/>
      <c r="G3" s="332"/>
      <c r="H3" s="332"/>
      <c r="I3" s="132"/>
      <c r="J3" s="132"/>
      <c r="K3" s="132"/>
      <c r="L3" s="132"/>
    </row>
    <row r="4" spans="1:13" ht="19.5" thickBot="1" x14ac:dyDescent="0.3">
      <c r="A4" s="106"/>
      <c r="B4" s="106"/>
      <c r="C4" s="75"/>
      <c r="D4" s="75"/>
      <c r="E4" s="75"/>
      <c r="F4" s="75"/>
      <c r="G4" s="75"/>
      <c r="H4" s="75"/>
      <c r="I4" s="132"/>
      <c r="J4" s="132"/>
      <c r="K4" s="132"/>
      <c r="L4" s="132"/>
    </row>
    <row r="5" spans="1:13" ht="59.25" customHeight="1" thickBot="1" x14ac:dyDescent="0.4">
      <c r="A5" s="370" t="s">
        <v>224</v>
      </c>
      <c r="B5" s="371"/>
      <c r="C5" s="371"/>
      <c r="D5" s="371"/>
      <c r="E5" s="371"/>
      <c r="F5" s="371"/>
      <c r="G5" s="371"/>
      <c r="H5" s="372"/>
      <c r="I5" s="132"/>
      <c r="J5" s="132"/>
      <c r="K5" s="132"/>
      <c r="L5" s="132"/>
    </row>
    <row r="6" spans="1:13" ht="15.75" thickBot="1" x14ac:dyDescent="0.3">
      <c r="A6" s="133"/>
      <c r="B6" s="133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3" ht="19.5" thickBot="1" x14ac:dyDescent="0.3">
      <c r="A7" s="134"/>
      <c r="B7" s="134"/>
      <c r="C7" s="326" t="s">
        <v>101</v>
      </c>
      <c r="D7" s="327"/>
      <c r="E7" s="327"/>
      <c r="F7" s="328"/>
      <c r="G7" s="135"/>
      <c r="H7" s="135"/>
      <c r="I7" s="132"/>
      <c r="J7" s="132"/>
      <c r="K7" s="132"/>
      <c r="L7" s="132"/>
    </row>
    <row r="8" spans="1:13" ht="15.75" thickBot="1" x14ac:dyDescent="0.3">
      <c r="A8" s="134"/>
      <c r="B8" s="134"/>
      <c r="C8" s="350" t="s">
        <v>0</v>
      </c>
      <c r="D8" s="136" t="s">
        <v>1</v>
      </c>
      <c r="E8" s="137" t="s">
        <v>4</v>
      </c>
      <c r="F8" s="350" t="s">
        <v>54</v>
      </c>
      <c r="G8" s="324" t="s">
        <v>6</v>
      </c>
      <c r="H8" s="353" t="s">
        <v>7</v>
      </c>
      <c r="I8" s="132"/>
      <c r="J8" s="132"/>
      <c r="K8" s="132"/>
      <c r="L8" s="132"/>
    </row>
    <row r="9" spans="1:13" x14ac:dyDescent="0.25">
      <c r="A9" s="138" t="s">
        <v>59</v>
      </c>
      <c r="B9" s="184"/>
      <c r="C9" s="351"/>
      <c r="D9" s="139" t="s">
        <v>2</v>
      </c>
      <c r="E9" s="140"/>
      <c r="F9" s="351"/>
      <c r="G9" s="325"/>
      <c r="H9" s="354"/>
      <c r="I9" s="132"/>
      <c r="J9" s="132"/>
      <c r="K9" s="132"/>
      <c r="L9" s="132"/>
    </row>
    <row r="10" spans="1:13" ht="19.5" customHeight="1" thickBot="1" x14ac:dyDescent="0.3">
      <c r="A10" s="141" t="s">
        <v>55</v>
      </c>
      <c r="B10" s="141"/>
      <c r="C10" s="352"/>
      <c r="D10" s="139" t="s">
        <v>3</v>
      </c>
      <c r="E10" s="140">
        <v>8567.1</v>
      </c>
      <c r="F10" s="352"/>
      <c r="G10" s="349"/>
      <c r="H10" s="355"/>
      <c r="I10" s="132"/>
      <c r="J10" s="132"/>
      <c r="K10" s="132"/>
      <c r="L10" s="132"/>
    </row>
    <row r="11" spans="1:13" ht="27" customHeight="1" thickBot="1" x14ac:dyDescent="0.3">
      <c r="A11" s="111">
        <v>5776.45</v>
      </c>
      <c r="B11" s="235"/>
      <c r="C11" s="236" t="s">
        <v>8</v>
      </c>
      <c r="D11" s="17" t="s">
        <v>9</v>
      </c>
      <c r="E11" s="84">
        <v>11059.38</v>
      </c>
      <c r="F11" s="26" t="s">
        <v>62</v>
      </c>
      <c r="G11" s="16" t="s">
        <v>10</v>
      </c>
      <c r="H11" s="250">
        <v>1</v>
      </c>
      <c r="I11" s="356" t="s">
        <v>182</v>
      </c>
      <c r="J11" s="357"/>
      <c r="K11" s="358"/>
      <c r="L11" s="12"/>
      <c r="M11" s="12"/>
    </row>
    <row r="12" spans="1:13" ht="16.5" thickBot="1" x14ac:dyDescent="0.3">
      <c r="A12" s="111">
        <v>4207.3100000000004</v>
      </c>
      <c r="B12" s="233"/>
      <c r="C12" s="234" t="s">
        <v>11</v>
      </c>
      <c r="D12" s="4" t="s">
        <v>12</v>
      </c>
      <c r="E12" s="84">
        <v>8642.2999999999993</v>
      </c>
      <c r="F12" s="27" t="s">
        <v>63</v>
      </c>
      <c r="G12" s="6" t="s">
        <v>13</v>
      </c>
      <c r="H12" s="251">
        <v>1</v>
      </c>
      <c r="I12" s="356" t="s">
        <v>179</v>
      </c>
      <c r="J12" s="358"/>
      <c r="K12" s="193"/>
      <c r="L12" s="12"/>
      <c r="M12" s="12"/>
    </row>
    <row r="13" spans="1:13" ht="30" thickBot="1" x14ac:dyDescent="0.3">
      <c r="A13" s="111">
        <v>4207.3100000000004</v>
      </c>
      <c r="B13" s="233"/>
      <c r="C13" s="234" t="s">
        <v>11</v>
      </c>
      <c r="D13" s="4" t="s">
        <v>12</v>
      </c>
      <c r="E13" s="84">
        <v>8642.2999999999993</v>
      </c>
      <c r="F13" s="27" t="s">
        <v>64</v>
      </c>
      <c r="G13" s="6" t="s">
        <v>14</v>
      </c>
      <c r="H13" s="251">
        <v>1</v>
      </c>
      <c r="I13" s="201" t="s">
        <v>180</v>
      </c>
      <c r="J13" s="193"/>
      <c r="K13" s="193"/>
      <c r="L13" s="194"/>
      <c r="M13" s="12"/>
    </row>
    <row r="14" spans="1:13" ht="30" thickBot="1" x14ac:dyDescent="0.3">
      <c r="A14" s="111">
        <v>4207.3100000000004</v>
      </c>
      <c r="B14" s="233"/>
      <c r="C14" s="234" t="s">
        <v>11</v>
      </c>
      <c r="D14" s="4" t="s">
        <v>12</v>
      </c>
      <c r="E14" s="84">
        <v>8642.2999999999993</v>
      </c>
      <c r="F14" s="27" t="s">
        <v>65</v>
      </c>
      <c r="G14" s="6" t="s">
        <v>15</v>
      </c>
      <c r="H14" s="251">
        <v>1</v>
      </c>
      <c r="I14" s="201" t="s">
        <v>180</v>
      </c>
      <c r="J14" s="193"/>
      <c r="K14" s="193"/>
      <c r="L14" s="194"/>
      <c r="M14" s="12"/>
    </row>
    <row r="15" spans="1:13" ht="16.5" thickBot="1" x14ac:dyDescent="0.3">
      <c r="A15" s="111">
        <v>4207.3100000000004</v>
      </c>
      <c r="B15" s="233"/>
      <c r="C15" s="234" t="s">
        <v>11</v>
      </c>
      <c r="D15" s="4" t="s">
        <v>12</v>
      </c>
      <c r="E15" s="84">
        <v>8642.2999999999993</v>
      </c>
      <c r="F15" s="27" t="s">
        <v>66</v>
      </c>
      <c r="G15" s="6" t="s">
        <v>16</v>
      </c>
      <c r="H15" s="251">
        <v>1</v>
      </c>
      <c r="I15" s="356" t="s">
        <v>322</v>
      </c>
      <c r="J15" s="358"/>
      <c r="K15" s="197"/>
      <c r="L15" s="197"/>
      <c r="M15" s="12"/>
    </row>
    <row r="16" spans="1:13" ht="30" thickBot="1" x14ac:dyDescent="0.3">
      <c r="A16" s="111">
        <v>4207.3100000000004</v>
      </c>
      <c r="B16" s="233"/>
      <c r="C16" s="234" t="s">
        <v>11</v>
      </c>
      <c r="D16" s="4" t="s">
        <v>12</v>
      </c>
      <c r="E16" s="84">
        <v>8642.2999999999993</v>
      </c>
      <c r="F16" s="27" t="s">
        <v>67</v>
      </c>
      <c r="G16" s="6" t="s">
        <v>17</v>
      </c>
      <c r="H16" s="251">
        <v>1</v>
      </c>
      <c r="I16" s="35" t="s">
        <v>304</v>
      </c>
      <c r="J16" s="35"/>
      <c r="K16" s="35"/>
      <c r="M16" s="12"/>
    </row>
    <row r="17" spans="1:13" ht="30" thickBot="1" x14ac:dyDescent="0.3">
      <c r="A17" s="111">
        <v>4207.3100000000004</v>
      </c>
      <c r="B17" s="233"/>
      <c r="C17" s="234" t="s">
        <v>11</v>
      </c>
      <c r="D17" s="4" t="s">
        <v>12</v>
      </c>
      <c r="E17" s="84">
        <v>8642.2999999999993</v>
      </c>
      <c r="F17" s="27" t="s">
        <v>68</v>
      </c>
      <c r="G17" s="6" t="s">
        <v>18</v>
      </c>
      <c r="H17" s="230">
        <v>1</v>
      </c>
      <c r="I17" s="12"/>
      <c r="J17" s="12"/>
      <c r="K17" s="12"/>
      <c r="L17" s="12"/>
      <c r="M17" s="12"/>
    </row>
    <row r="18" spans="1:13" ht="30" thickBot="1" x14ac:dyDescent="0.3">
      <c r="A18" s="111">
        <v>4207.3100000000004</v>
      </c>
      <c r="B18" s="233"/>
      <c r="C18" s="234" t="s">
        <v>11</v>
      </c>
      <c r="D18" s="4" t="s">
        <v>12</v>
      </c>
      <c r="E18" s="84">
        <v>8642.2999999999993</v>
      </c>
      <c r="F18" s="27" t="s">
        <v>69</v>
      </c>
      <c r="G18" s="6" t="s">
        <v>19</v>
      </c>
      <c r="H18" s="230">
        <v>1</v>
      </c>
      <c r="I18" s="373"/>
      <c r="J18" s="374"/>
      <c r="K18" s="374"/>
      <c r="L18" s="12"/>
      <c r="M18" s="12"/>
    </row>
    <row r="19" spans="1:13" ht="16.5" thickBot="1" x14ac:dyDescent="0.3">
      <c r="A19" s="111">
        <v>4207.3100000000004</v>
      </c>
      <c r="B19" s="233"/>
      <c r="C19" s="234" t="s">
        <v>11</v>
      </c>
      <c r="D19" s="4" t="s">
        <v>12</v>
      </c>
      <c r="E19" s="84">
        <v>8642.2999999999993</v>
      </c>
      <c r="F19" s="27" t="s">
        <v>70</v>
      </c>
      <c r="G19" s="6" t="s">
        <v>20</v>
      </c>
      <c r="H19" s="251">
        <v>1</v>
      </c>
      <c r="I19" s="366" t="s">
        <v>307</v>
      </c>
      <c r="J19" s="366"/>
      <c r="K19" s="366"/>
      <c r="L19" s="12"/>
      <c r="M19" s="12"/>
    </row>
    <row r="20" spans="1:13" ht="30" thickBot="1" x14ac:dyDescent="0.3">
      <c r="A20" s="111">
        <v>4207.3100000000004</v>
      </c>
      <c r="B20" s="233"/>
      <c r="C20" s="234" t="s">
        <v>11</v>
      </c>
      <c r="D20" s="4" t="s">
        <v>12</v>
      </c>
      <c r="E20" s="84">
        <v>8642.2999999999993</v>
      </c>
      <c r="F20" s="27" t="s">
        <v>71</v>
      </c>
      <c r="G20" s="6" t="s">
        <v>21</v>
      </c>
      <c r="H20" s="251">
        <v>1</v>
      </c>
      <c r="I20" s="366" t="s">
        <v>234</v>
      </c>
      <c r="J20" s="366"/>
      <c r="K20" s="366"/>
      <c r="L20" s="12"/>
      <c r="M20" s="12"/>
    </row>
    <row r="21" spans="1:13" ht="16.5" thickBot="1" x14ac:dyDescent="0.3">
      <c r="A21" s="111">
        <v>4207.3100000000004</v>
      </c>
      <c r="B21" s="233"/>
      <c r="C21" s="234" t="s">
        <v>11</v>
      </c>
      <c r="D21" s="4" t="s">
        <v>12</v>
      </c>
      <c r="E21" s="84">
        <v>8642.2999999999993</v>
      </c>
      <c r="F21" s="27" t="s">
        <v>72</v>
      </c>
      <c r="G21" s="6" t="s">
        <v>22</v>
      </c>
      <c r="H21" s="251">
        <v>1</v>
      </c>
      <c r="I21" s="366" t="s">
        <v>235</v>
      </c>
      <c r="J21" s="366"/>
      <c r="K21" s="366"/>
      <c r="L21" s="12"/>
      <c r="M21" s="12"/>
    </row>
    <row r="22" spans="1:13" ht="16.5" thickBot="1" x14ac:dyDescent="0.3">
      <c r="A22" s="111">
        <v>4207.3100000000004</v>
      </c>
      <c r="B22" s="233"/>
      <c r="C22" s="234" t="s">
        <v>11</v>
      </c>
      <c r="D22" s="4" t="s">
        <v>12</v>
      </c>
      <c r="E22" s="84">
        <v>8642.2999999999993</v>
      </c>
      <c r="F22" s="27" t="s">
        <v>61</v>
      </c>
      <c r="G22" s="6" t="s">
        <v>60</v>
      </c>
      <c r="H22" s="251">
        <v>1</v>
      </c>
      <c r="I22" s="366" t="s">
        <v>314</v>
      </c>
      <c r="J22" s="366"/>
      <c r="K22" s="366"/>
      <c r="L22" s="12"/>
      <c r="M22" s="12"/>
    </row>
    <row r="23" spans="1:13" ht="16.5" thickBot="1" x14ac:dyDescent="0.3">
      <c r="A23" s="111"/>
      <c r="B23" s="233"/>
      <c r="C23" s="234" t="s">
        <v>11</v>
      </c>
      <c r="D23" s="4" t="s">
        <v>12</v>
      </c>
      <c r="E23" s="84">
        <v>8642.2999999999993</v>
      </c>
      <c r="F23" s="27" t="s">
        <v>174</v>
      </c>
      <c r="G23" s="6" t="s">
        <v>187</v>
      </c>
      <c r="H23" s="251">
        <v>1</v>
      </c>
      <c r="I23" s="356" t="s">
        <v>188</v>
      </c>
      <c r="J23" s="357"/>
      <c r="K23" s="358"/>
      <c r="L23" s="12"/>
      <c r="M23" s="12"/>
    </row>
    <row r="24" spans="1:13" ht="16.5" thickBot="1" x14ac:dyDescent="0.3">
      <c r="A24" s="142"/>
      <c r="B24" s="186"/>
      <c r="C24" s="208" t="s">
        <v>11</v>
      </c>
      <c r="D24" s="147" t="s">
        <v>12</v>
      </c>
      <c r="E24" s="84">
        <v>8642.2999999999993</v>
      </c>
      <c r="F24" s="148" t="s">
        <v>302</v>
      </c>
      <c r="G24" s="6" t="s">
        <v>303</v>
      </c>
      <c r="H24" s="251">
        <v>1</v>
      </c>
      <c r="I24" s="356" t="s">
        <v>315</v>
      </c>
      <c r="J24" s="357"/>
      <c r="K24" s="358"/>
      <c r="L24" s="132"/>
    </row>
    <row r="25" spans="1:13" ht="16.5" thickBot="1" x14ac:dyDescent="0.3">
      <c r="A25" s="111"/>
      <c r="B25" s="233"/>
      <c r="C25" s="237" t="s">
        <v>255</v>
      </c>
      <c r="D25" s="238" t="s">
        <v>12</v>
      </c>
      <c r="E25" s="239">
        <v>5137.5</v>
      </c>
      <c r="F25" s="240" t="s">
        <v>171</v>
      </c>
      <c r="G25" s="241" t="s">
        <v>256</v>
      </c>
      <c r="H25" s="252">
        <v>1</v>
      </c>
      <c r="I25" s="359" t="s">
        <v>189</v>
      </c>
      <c r="J25" s="360"/>
      <c r="K25" s="361"/>
      <c r="L25" s="245"/>
    </row>
    <row r="26" spans="1:13" ht="16.5" thickBot="1" x14ac:dyDescent="0.3">
      <c r="A26" s="111" t="s">
        <v>254</v>
      </c>
      <c r="B26" s="233"/>
      <c r="C26" s="237" t="s">
        <v>255</v>
      </c>
      <c r="D26" s="238" t="s">
        <v>12</v>
      </c>
      <c r="E26" s="239">
        <v>5137.5</v>
      </c>
      <c r="F26" s="240" t="s">
        <v>257</v>
      </c>
      <c r="G26" s="241" t="s">
        <v>245</v>
      </c>
      <c r="H26" s="252">
        <v>1</v>
      </c>
      <c r="I26" s="359" t="s">
        <v>279</v>
      </c>
      <c r="J26" s="360"/>
      <c r="K26" s="361"/>
      <c r="L26" s="245"/>
    </row>
    <row r="27" spans="1:13" ht="16.5" thickBot="1" x14ac:dyDescent="0.3">
      <c r="A27" s="111">
        <v>2988.13</v>
      </c>
      <c r="B27" s="233"/>
      <c r="C27" s="237" t="s">
        <v>11</v>
      </c>
      <c r="D27" s="238" t="s">
        <v>12</v>
      </c>
      <c r="E27" s="239">
        <v>4540.2700000000004</v>
      </c>
      <c r="F27" s="240" t="s">
        <v>272</v>
      </c>
      <c r="G27" s="241" t="s">
        <v>158</v>
      </c>
      <c r="H27" s="252">
        <v>1</v>
      </c>
      <c r="I27" s="359" t="s">
        <v>311</v>
      </c>
      <c r="J27" s="360"/>
      <c r="K27" s="361"/>
      <c r="L27" s="245"/>
    </row>
    <row r="28" spans="1:13" ht="30" thickBot="1" x14ac:dyDescent="0.3">
      <c r="A28" s="111">
        <v>2310.58</v>
      </c>
      <c r="B28" s="233"/>
      <c r="C28" s="237" t="s">
        <v>23</v>
      </c>
      <c r="D28" s="238" t="s">
        <v>12</v>
      </c>
      <c r="E28" s="239">
        <v>3584.15</v>
      </c>
      <c r="F28" s="240" t="s">
        <v>73</v>
      </c>
      <c r="G28" s="241" t="s">
        <v>229</v>
      </c>
      <c r="H28" s="253">
        <v>2</v>
      </c>
      <c r="I28" s="245"/>
      <c r="J28" s="245"/>
      <c r="K28" s="245"/>
      <c r="L28" s="245"/>
    </row>
    <row r="29" spans="1:13" ht="30" thickBot="1" x14ac:dyDescent="0.3">
      <c r="A29" s="111"/>
      <c r="B29" s="233"/>
      <c r="C29" s="237" t="s">
        <v>23</v>
      </c>
      <c r="D29" s="238" t="s">
        <v>12</v>
      </c>
      <c r="E29" s="239">
        <v>3202.04</v>
      </c>
      <c r="F29" s="240" t="s">
        <v>167</v>
      </c>
      <c r="G29" s="241" t="s">
        <v>166</v>
      </c>
      <c r="H29" s="252">
        <v>1</v>
      </c>
      <c r="I29" s="359" t="s">
        <v>312</v>
      </c>
      <c r="J29" s="360"/>
      <c r="K29" s="360"/>
      <c r="L29" s="361"/>
    </row>
    <row r="30" spans="1:13" ht="16.5" thickBot="1" x14ac:dyDescent="0.3">
      <c r="A30" s="111">
        <v>2064.23</v>
      </c>
      <c r="B30" s="233"/>
      <c r="C30" s="237" t="s">
        <v>23</v>
      </c>
      <c r="D30" s="238" t="s">
        <v>12</v>
      </c>
      <c r="E30" s="239">
        <v>3202.04</v>
      </c>
      <c r="F30" s="240" t="s">
        <v>74</v>
      </c>
      <c r="G30" s="241" t="s">
        <v>25</v>
      </c>
      <c r="H30" s="252">
        <v>1</v>
      </c>
      <c r="I30" s="359" t="s">
        <v>297</v>
      </c>
      <c r="J30" s="360"/>
      <c r="K30" s="360"/>
      <c r="L30" s="361"/>
    </row>
    <row r="31" spans="1:13" ht="30" thickBot="1" x14ac:dyDescent="0.3">
      <c r="A31" s="111">
        <v>2064.23</v>
      </c>
      <c r="B31" s="233"/>
      <c r="C31" s="237" t="s">
        <v>23</v>
      </c>
      <c r="D31" s="238" t="s">
        <v>12</v>
      </c>
      <c r="E31" s="239">
        <v>3202.04</v>
      </c>
      <c r="F31" s="240" t="s">
        <v>75</v>
      </c>
      <c r="G31" s="241" t="s">
        <v>26</v>
      </c>
      <c r="H31" s="252">
        <v>1</v>
      </c>
      <c r="I31" s="359" t="s">
        <v>193</v>
      </c>
      <c r="J31" s="360"/>
      <c r="K31" s="360"/>
      <c r="L31" s="361"/>
    </row>
    <row r="32" spans="1:13" ht="30" thickBot="1" x14ac:dyDescent="0.3">
      <c r="A32" s="111">
        <v>2064.23</v>
      </c>
      <c r="B32" s="233"/>
      <c r="C32" s="237" t="s">
        <v>23</v>
      </c>
      <c r="D32" s="238" t="s">
        <v>12</v>
      </c>
      <c r="E32" s="239">
        <v>3202.04</v>
      </c>
      <c r="F32" s="240" t="s">
        <v>76</v>
      </c>
      <c r="G32" s="241" t="s">
        <v>27</v>
      </c>
      <c r="H32" s="252">
        <v>1</v>
      </c>
      <c r="I32" s="359" t="s">
        <v>194</v>
      </c>
      <c r="J32" s="360"/>
      <c r="K32" s="360"/>
      <c r="L32" s="361"/>
    </row>
    <row r="33" spans="1:13" ht="30" thickBot="1" x14ac:dyDescent="0.3">
      <c r="A33" s="111">
        <v>2064.23</v>
      </c>
      <c r="B33" s="233"/>
      <c r="C33" s="237" t="s">
        <v>23</v>
      </c>
      <c r="D33" s="238" t="s">
        <v>12</v>
      </c>
      <c r="E33" s="239">
        <v>3202.04</v>
      </c>
      <c r="F33" s="240" t="s">
        <v>77</v>
      </c>
      <c r="G33" s="241" t="s">
        <v>28</v>
      </c>
      <c r="H33" s="252">
        <v>1</v>
      </c>
      <c r="I33" s="359" t="s">
        <v>195</v>
      </c>
      <c r="J33" s="360"/>
      <c r="K33" s="360"/>
      <c r="L33" s="361"/>
    </row>
    <row r="34" spans="1:13" ht="16.5" thickBot="1" x14ac:dyDescent="0.3">
      <c r="A34" s="111">
        <v>2064.23</v>
      </c>
      <c r="B34" s="233"/>
      <c r="C34" s="237" t="s">
        <v>23</v>
      </c>
      <c r="D34" s="238" t="s">
        <v>12</v>
      </c>
      <c r="E34" s="239">
        <v>3202.04</v>
      </c>
      <c r="F34" s="240" t="s">
        <v>78</v>
      </c>
      <c r="G34" s="241" t="s">
        <v>29</v>
      </c>
      <c r="H34" s="252">
        <v>1</v>
      </c>
      <c r="I34" s="359" t="s">
        <v>196</v>
      </c>
      <c r="J34" s="360"/>
      <c r="K34" s="360"/>
      <c r="L34" s="361"/>
    </row>
    <row r="35" spans="1:13" ht="16.5" thickBot="1" x14ac:dyDescent="0.3">
      <c r="A35" s="111">
        <v>2064.23</v>
      </c>
      <c r="B35" s="233"/>
      <c r="C35" s="237" t="s">
        <v>23</v>
      </c>
      <c r="D35" s="238" t="s">
        <v>12</v>
      </c>
      <c r="E35" s="239">
        <v>3202.04</v>
      </c>
      <c r="F35" s="240" t="s">
        <v>79</v>
      </c>
      <c r="G35" s="241" t="s">
        <v>30</v>
      </c>
      <c r="H35" s="252">
        <v>1</v>
      </c>
      <c r="I35" s="242"/>
      <c r="J35" s="243"/>
      <c r="K35" s="243"/>
      <c r="L35" s="244"/>
    </row>
    <row r="36" spans="1:13" ht="16.5" thickBot="1" x14ac:dyDescent="0.3">
      <c r="A36" s="111">
        <v>2064.23</v>
      </c>
      <c r="B36" s="233"/>
      <c r="C36" s="237" t="s">
        <v>23</v>
      </c>
      <c r="D36" s="238" t="s">
        <v>12</v>
      </c>
      <c r="E36" s="239">
        <v>3202.04</v>
      </c>
      <c r="F36" s="240" t="s">
        <v>80</v>
      </c>
      <c r="G36" s="241" t="s">
        <v>31</v>
      </c>
      <c r="H36" s="252">
        <v>1</v>
      </c>
      <c r="I36" s="359" t="s">
        <v>197</v>
      </c>
      <c r="J36" s="360"/>
      <c r="K36" s="360"/>
      <c r="L36" s="361"/>
    </row>
    <row r="37" spans="1:13" ht="16.5" thickBot="1" x14ac:dyDescent="0.3">
      <c r="A37" s="111"/>
      <c r="B37" s="233"/>
      <c r="C37" s="237" t="s">
        <v>23</v>
      </c>
      <c r="D37" s="238" t="s">
        <v>12</v>
      </c>
      <c r="E37" s="239">
        <v>3202.04</v>
      </c>
      <c r="F37" s="240" t="s">
        <v>273</v>
      </c>
      <c r="G37" s="241" t="s">
        <v>251</v>
      </c>
      <c r="H37" s="252">
        <v>1</v>
      </c>
      <c r="I37" s="365"/>
      <c r="J37" s="365"/>
      <c r="K37" s="365"/>
      <c r="L37" s="365"/>
    </row>
    <row r="38" spans="1:13" ht="16.5" thickBot="1" x14ac:dyDescent="0.3">
      <c r="A38" s="111">
        <v>2064.23</v>
      </c>
      <c r="B38" s="233"/>
      <c r="C38" s="237" t="s">
        <v>23</v>
      </c>
      <c r="D38" s="238" t="s">
        <v>12</v>
      </c>
      <c r="E38" s="239">
        <v>3202.04</v>
      </c>
      <c r="F38" s="240" t="s">
        <v>81</v>
      </c>
      <c r="G38" s="241" t="s">
        <v>32</v>
      </c>
      <c r="H38" s="252">
        <v>1</v>
      </c>
      <c r="I38" s="366" t="s">
        <v>308</v>
      </c>
      <c r="J38" s="366"/>
      <c r="K38" s="366"/>
      <c r="L38" s="366"/>
    </row>
    <row r="39" spans="1:13" ht="27" thickBot="1" x14ac:dyDescent="0.3">
      <c r="A39" s="111">
        <v>2064.23</v>
      </c>
      <c r="B39" s="233"/>
      <c r="C39" s="237" t="s">
        <v>23</v>
      </c>
      <c r="D39" s="238" t="s">
        <v>12</v>
      </c>
      <c r="E39" s="239">
        <v>3202.04</v>
      </c>
      <c r="F39" s="240" t="s">
        <v>82</v>
      </c>
      <c r="G39" s="241" t="s">
        <v>33</v>
      </c>
      <c r="H39" s="252">
        <v>1</v>
      </c>
      <c r="I39" s="365" t="s">
        <v>232</v>
      </c>
      <c r="J39" s="365"/>
      <c r="K39" s="365"/>
      <c r="L39" s="365"/>
    </row>
    <row r="40" spans="1:13" ht="30" thickBot="1" x14ac:dyDescent="0.3">
      <c r="A40" s="111">
        <v>2064.23</v>
      </c>
      <c r="B40" s="233"/>
      <c r="C40" s="237" t="s">
        <v>23</v>
      </c>
      <c r="D40" s="238" t="s">
        <v>12</v>
      </c>
      <c r="E40" s="239">
        <v>3202.04</v>
      </c>
      <c r="F40" s="240" t="s">
        <v>83</v>
      </c>
      <c r="G40" s="241" t="s">
        <v>34</v>
      </c>
      <c r="H40" s="252">
        <v>1</v>
      </c>
      <c r="I40" s="359" t="s">
        <v>198</v>
      </c>
      <c r="J40" s="360"/>
      <c r="K40" s="360"/>
      <c r="L40" s="361"/>
    </row>
    <row r="41" spans="1:13" ht="16.5" thickBot="1" x14ac:dyDescent="0.3">
      <c r="A41" s="111">
        <v>2064.23</v>
      </c>
      <c r="B41" s="233"/>
      <c r="C41" s="237" t="s">
        <v>23</v>
      </c>
      <c r="D41" s="238" t="s">
        <v>12</v>
      </c>
      <c r="E41" s="239">
        <v>3202.04</v>
      </c>
      <c r="F41" s="240" t="s">
        <v>136</v>
      </c>
      <c r="G41" s="241" t="s">
        <v>137</v>
      </c>
      <c r="H41" s="252">
        <v>1</v>
      </c>
      <c r="I41" s="375" t="s">
        <v>222</v>
      </c>
      <c r="J41" s="376"/>
      <c r="K41" s="376"/>
      <c r="L41" s="376"/>
      <c r="M41" s="194"/>
    </row>
    <row r="42" spans="1:13" ht="16.5" thickBot="1" x14ac:dyDescent="0.3">
      <c r="A42" s="111"/>
      <c r="B42" s="233"/>
      <c r="C42" s="237" t="s">
        <v>23</v>
      </c>
      <c r="D42" s="238" t="s">
        <v>12</v>
      </c>
      <c r="E42" s="239">
        <v>3202.04</v>
      </c>
      <c r="F42" s="240" t="s">
        <v>301</v>
      </c>
      <c r="G42" s="241" t="s">
        <v>249</v>
      </c>
      <c r="H42" s="252">
        <v>1</v>
      </c>
      <c r="I42" s="258"/>
      <c r="J42" s="259"/>
      <c r="K42" s="259"/>
      <c r="L42" s="260"/>
    </row>
    <row r="43" spans="1:13" ht="16.5" thickBot="1" x14ac:dyDescent="0.3">
      <c r="A43" s="111"/>
      <c r="B43" s="233"/>
      <c r="C43" s="237" t="s">
        <v>23</v>
      </c>
      <c r="D43" s="238" t="s">
        <v>12</v>
      </c>
      <c r="E43" s="239">
        <v>3202.04</v>
      </c>
      <c r="F43" s="240" t="s">
        <v>247</v>
      </c>
      <c r="G43" s="241" t="s">
        <v>248</v>
      </c>
      <c r="H43" s="252">
        <v>1</v>
      </c>
      <c r="I43" s="359"/>
      <c r="J43" s="360"/>
      <c r="K43" s="360"/>
      <c r="L43" s="361"/>
    </row>
    <row r="44" spans="1:13" ht="30" thickBot="1" x14ac:dyDescent="0.3">
      <c r="A44" s="111">
        <v>2064.23</v>
      </c>
      <c r="B44" s="233"/>
      <c r="C44" s="237" t="s">
        <v>23</v>
      </c>
      <c r="D44" s="238" t="s">
        <v>12</v>
      </c>
      <c r="E44" s="239">
        <v>3202.04</v>
      </c>
      <c r="F44" s="240" t="s">
        <v>84</v>
      </c>
      <c r="G44" s="241" t="s">
        <v>57</v>
      </c>
      <c r="H44" s="252">
        <v>1</v>
      </c>
      <c r="I44" s="362" t="s">
        <v>313</v>
      </c>
      <c r="J44" s="363"/>
      <c r="K44" s="364"/>
      <c r="L44" s="257"/>
    </row>
    <row r="45" spans="1:13" ht="16.5" thickBot="1" x14ac:dyDescent="0.3">
      <c r="A45" s="111">
        <v>2064.23</v>
      </c>
      <c r="B45" s="233"/>
      <c r="C45" s="237" t="s">
        <v>23</v>
      </c>
      <c r="D45" s="238" t="s">
        <v>12</v>
      </c>
      <c r="E45" s="239">
        <v>3202.04</v>
      </c>
      <c r="F45" s="240" t="s">
        <v>85</v>
      </c>
      <c r="G45" s="246" t="s">
        <v>280</v>
      </c>
      <c r="H45" s="252">
        <v>1</v>
      </c>
      <c r="I45" s="362" t="s">
        <v>309</v>
      </c>
      <c r="J45" s="363"/>
      <c r="K45" s="364"/>
      <c r="L45" s="24"/>
    </row>
    <row r="46" spans="1:13" ht="27" thickBot="1" x14ac:dyDescent="0.3">
      <c r="A46" s="111">
        <v>2064.23</v>
      </c>
      <c r="B46" s="233"/>
      <c r="C46" s="237" t="s">
        <v>23</v>
      </c>
      <c r="D46" s="238" t="s">
        <v>12</v>
      </c>
      <c r="E46" s="239">
        <v>3202.04</v>
      </c>
      <c r="F46" s="247" t="s">
        <v>161</v>
      </c>
      <c r="G46" s="248" t="s">
        <v>162</v>
      </c>
      <c r="H46" s="252">
        <v>1</v>
      </c>
      <c r="I46" s="365" t="s">
        <v>202</v>
      </c>
      <c r="J46" s="365"/>
      <c r="K46" s="365"/>
      <c r="L46" s="365"/>
    </row>
    <row r="47" spans="1:13" ht="16.5" thickBot="1" x14ac:dyDescent="0.3">
      <c r="A47" s="111"/>
      <c r="B47" s="233"/>
      <c r="C47" s="237" t="s">
        <v>36</v>
      </c>
      <c r="D47" s="238" t="s">
        <v>12</v>
      </c>
      <c r="E47" s="239">
        <v>2381.1999999999998</v>
      </c>
      <c r="F47" s="247" t="s">
        <v>241</v>
      </c>
      <c r="G47" s="249" t="s">
        <v>286</v>
      </c>
      <c r="H47" s="252">
        <v>1</v>
      </c>
      <c r="I47" s="359" t="s">
        <v>320</v>
      </c>
      <c r="J47" s="360"/>
      <c r="K47" s="361"/>
      <c r="L47" s="245"/>
    </row>
    <row r="48" spans="1:13" ht="16.5" thickBot="1" x14ac:dyDescent="0.3">
      <c r="A48" s="111">
        <v>1535.08</v>
      </c>
      <c r="B48" s="233"/>
      <c r="C48" s="237" t="s">
        <v>36</v>
      </c>
      <c r="D48" s="238" t="s">
        <v>12</v>
      </c>
      <c r="E48" s="239">
        <v>2381.1999999999998</v>
      </c>
      <c r="F48" s="240" t="s">
        <v>86</v>
      </c>
      <c r="G48" s="241" t="s">
        <v>37</v>
      </c>
      <c r="H48" s="252">
        <v>1</v>
      </c>
      <c r="I48" s="359" t="s">
        <v>203</v>
      </c>
      <c r="J48" s="360"/>
      <c r="K48" s="360"/>
      <c r="L48" s="361"/>
    </row>
    <row r="49" spans="1:15" ht="30" thickBot="1" x14ac:dyDescent="0.3">
      <c r="A49" s="111"/>
      <c r="B49" s="233"/>
      <c r="C49" s="237" t="s">
        <v>36</v>
      </c>
      <c r="D49" s="238" t="s">
        <v>12</v>
      </c>
      <c r="E49" s="239">
        <v>2381.1999999999998</v>
      </c>
      <c r="F49" s="240" t="s">
        <v>260</v>
      </c>
      <c r="G49" s="241" t="s">
        <v>261</v>
      </c>
      <c r="H49" s="252">
        <v>1</v>
      </c>
      <c r="I49" s="375" t="s">
        <v>275</v>
      </c>
      <c r="J49" s="376"/>
      <c r="K49" s="376"/>
      <c r="L49" s="379"/>
    </row>
    <row r="50" spans="1:15" ht="16.5" thickBot="1" x14ac:dyDescent="0.3">
      <c r="A50" s="111"/>
      <c r="B50" s="233"/>
      <c r="C50" s="234" t="s">
        <v>36</v>
      </c>
      <c r="D50" s="4" t="s">
        <v>12</v>
      </c>
      <c r="E50" s="239">
        <v>2381.1999999999998</v>
      </c>
      <c r="F50" s="27" t="s">
        <v>289</v>
      </c>
      <c r="G50" s="6" t="s">
        <v>242</v>
      </c>
      <c r="H50" s="251">
        <v>2</v>
      </c>
      <c r="I50" s="356" t="s">
        <v>243</v>
      </c>
      <c r="J50" s="357"/>
      <c r="K50" s="357"/>
      <c r="L50" s="358"/>
    </row>
    <row r="51" spans="1:15" ht="16.5" thickBot="1" x14ac:dyDescent="0.3">
      <c r="A51" s="111">
        <v>1535.08</v>
      </c>
      <c r="B51" s="233"/>
      <c r="C51" s="234" t="s">
        <v>36</v>
      </c>
      <c r="D51" s="4" t="s">
        <v>12</v>
      </c>
      <c r="E51" s="239">
        <v>2381.1999999999998</v>
      </c>
      <c r="F51" s="27" t="s">
        <v>87</v>
      </c>
      <c r="G51" s="6" t="s">
        <v>227</v>
      </c>
      <c r="H51" s="251">
        <v>2</v>
      </c>
      <c r="I51" s="367" t="s">
        <v>319</v>
      </c>
      <c r="J51" s="368"/>
      <c r="K51" s="368"/>
      <c r="L51" s="369"/>
    </row>
    <row r="52" spans="1:15" ht="16.5" thickBot="1" x14ac:dyDescent="0.3">
      <c r="A52" s="111">
        <v>1535.08</v>
      </c>
      <c r="B52" s="233"/>
      <c r="C52" s="234" t="s">
        <v>36</v>
      </c>
      <c r="D52" s="4" t="s">
        <v>12</v>
      </c>
      <c r="E52" s="239">
        <v>2381.1999999999998</v>
      </c>
      <c r="F52" s="27" t="s">
        <v>88</v>
      </c>
      <c r="G52" s="6" t="s">
        <v>38</v>
      </c>
      <c r="H52" s="251">
        <v>1</v>
      </c>
      <c r="I52" s="356" t="s">
        <v>206</v>
      </c>
      <c r="J52" s="357"/>
      <c r="K52" s="358"/>
    </row>
    <row r="53" spans="1:15" ht="30" thickBot="1" x14ac:dyDescent="0.3">
      <c r="A53" s="111">
        <v>1535.08</v>
      </c>
      <c r="B53" s="233"/>
      <c r="C53" s="234" t="s">
        <v>36</v>
      </c>
      <c r="D53" s="4" t="s">
        <v>12</v>
      </c>
      <c r="E53" s="239">
        <v>2381.1999999999998</v>
      </c>
      <c r="F53" s="27" t="s">
        <v>89</v>
      </c>
      <c r="G53" s="6" t="s">
        <v>285</v>
      </c>
      <c r="H53" s="251">
        <v>1</v>
      </c>
      <c r="I53" s="356" t="s">
        <v>318</v>
      </c>
      <c r="J53" s="357"/>
      <c r="K53" s="358"/>
    </row>
    <row r="54" spans="1:15" ht="16.5" thickBot="1" x14ac:dyDescent="0.3">
      <c r="A54" s="111"/>
      <c r="B54" s="233"/>
      <c r="C54" s="234" t="s">
        <v>36</v>
      </c>
      <c r="D54" s="4" t="s">
        <v>12</v>
      </c>
      <c r="E54" s="239">
        <v>2381.1999999999998</v>
      </c>
      <c r="F54" s="27" t="s">
        <v>258</v>
      </c>
      <c r="G54" s="6" t="s">
        <v>259</v>
      </c>
      <c r="H54" s="251">
        <v>1</v>
      </c>
      <c r="I54" s="367" t="s">
        <v>265</v>
      </c>
      <c r="J54" s="368"/>
      <c r="K54" s="369"/>
      <c r="L54" s="12"/>
    </row>
    <row r="55" spans="1:15" ht="16.5" thickBot="1" x14ac:dyDescent="0.3">
      <c r="A55" s="111">
        <v>1535.08</v>
      </c>
      <c r="B55" s="233"/>
      <c r="C55" s="234" t="s">
        <v>36</v>
      </c>
      <c r="D55" s="4" t="s">
        <v>12</v>
      </c>
      <c r="E55" s="239">
        <v>2381.1999999999998</v>
      </c>
      <c r="F55" s="27" t="s">
        <v>90</v>
      </c>
      <c r="G55" s="6" t="s">
        <v>282</v>
      </c>
      <c r="H55" s="251">
        <v>1</v>
      </c>
      <c r="I55" s="356" t="s">
        <v>294</v>
      </c>
      <c r="J55" s="357"/>
      <c r="K55" s="357"/>
      <c r="L55" s="358"/>
    </row>
    <row r="56" spans="1:15" ht="30" thickBot="1" x14ac:dyDescent="0.3">
      <c r="A56" s="111">
        <v>1535.08</v>
      </c>
      <c r="B56" s="233"/>
      <c r="C56" s="234" t="s">
        <v>36</v>
      </c>
      <c r="D56" s="4" t="s">
        <v>12</v>
      </c>
      <c r="E56" s="239">
        <v>2381.1999999999998</v>
      </c>
      <c r="F56" s="27" t="s">
        <v>124</v>
      </c>
      <c r="G56" s="6" t="s">
        <v>125</v>
      </c>
      <c r="H56" s="251">
        <v>1</v>
      </c>
      <c r="I56" s="366" t="s">
        <v>211</v>
      </c>
      <c r="J56" s="366"/>
      <c r="K56" s="366"/>
      <c r="L56" s="366"/>
    </row>
    <row r="57" spans="1:15" ht="16.5" thickBot="1" x14ac:dyDescent="0.3">
      <c r="A57" s="111">
        <v>1535.08</v>
      </c>
      <c r="B57" s="233"/>
      <c r="C57" s="234" t="s">
        <v>36</v>
      </c>
      <c r="D57" s="4" t="s">
        <v>12</v>
      </c>
      <c r="E57" s="239">
        <v>2381.1999999999998</v>
      </c>
      <c r="F57" s="27" t="s">
        <v>91</v>
      </c>
      <c r="G57" s="6" t="s">
        <v>212</v>
      </c>
      <c r="H57" s="251">
        <v>2</v>
      </c>
      <c r="I57" s="366" t="s">
        <v>310</v>
      </c>
      <c r="J57" s="366"/>
      <c r="K57" s="366"/>
      <c r="L57" s="366"/>
    </row>
    <row r="58" spans="1:15" ht="16.5" thickBot="1" x14ac:dyDescent="0.3">
      <c r="A58" s="111"/>
      <c r="B58" s="233"/>
      <c r="C58" s="234" t="s">
        <v>36</v>
      </c>
      <c r="D58" s="4" t="s">
        <v>12</v>
      </c>
      <c r="E58" s="239">
        <v>2381.1999999999998</v>
      </c>
      <c r="F58" s="27" t="s">
        <v>262</v>
      </c>
      <c r="G58" s="6" t="s">
        <v>281</v>
      </c>
      <c r="H58" s="251">
        <v>1</v>
      </c>
      <c r="I58" s="366" t="s">
        <v>266</v>
      </c>
      <c r="J58" s="366"/>
      <c r="K58" s="366"/>
      <c r="L58" s="366"/>
    </row>
    <row r="59" spans="1:15" ht="16.5" thickBot="1" x14ac:dyDescent="0.3">
      <c r="A59" s="111"/>
      <c r="B59" s="233"/>
      <c r="C59" s="234" t="s">
        <v>36</v>
      </c>
      <c r="D59" s="4" t="s">
        <v>12</v>
      </c>
      <c r="E59" s="239">
        <v>2381.1999999999998</v>
      </c>
      <c r="F59" s="27" t="s">
        <v>260</v>
      </c>
      <c r="G59" s="6" t="s">
        <v>264</v>
      </c>
      <c r="H59" s="251">
        <v>1</v>
      </c>
      <c r="I59" s="366" t="s">
        <v>267</v>
      </c>
      <c r="J59" s="366"/>
      <c r="K59" s="366"/>
      <c r="L59" s="366"/>
    </row>
    <row r="60" spans="1:15" ht="30" thickBot="1" x14ac:dyDescent="0.3">
      <c r="A60" s="111">
        <v>1535.08</v>
      </c>
      <c r="B60" s="233"/>
      <c r="C60" s="234" t="s">
        <v>36</v>
      </c>
      <c r="D60" s="4" t="s">
        <v>12</v>
      </c>
      <c r="E60" s="239">
        <v>2381.1999999999998</v>
      </c>
      <c r="F60" s="27" t="s">
        <v>92</v>
      </c>
      <c r="G60" s="6" t="s">
        <v>42</v>
      </c>
      <c r="H60" s="251">
        <v>1</v>
      </c>
      <c r="I60" s="366" t="s">
        <v>214</v>
      </c>
      <c r="J60" s="366"/>
      <c r="K60" s="366"/>
      <c r="L60" s="366"/>
    </row>
    <row r="61" spans="1:15" ht="16.5" thickBot="1" x14ac:dyDescent="0.3">
      <c r="A61" s="111">
        <v>1106.51</v>
      </c>
      <c r="B61" s="233"/>
      <c r="C61" s="234" t="s">
        <v>43</v>
      </c>
      <c r="D61" s="4" t="s">
        <v>12</v>
      </c>
      <c r="E61" s="84">
        <v>1716.39</v>
      </c>
      <c r="F61" s="27" t="s">
        <v>93</v>
      </c>
      <c r="G61" s="6" t="s">
        <v>284</v>
      </c>
      <c r="H61" s="251">
        <v>1</v>
      </c>
      <c r="I61" s="261"/>
      <c r="J61" s="12"/>
      <c r="K61" s="262"/>
      <c r="L61" s="132"/>
    </row>
    <row r="62" spans="1:15" ht="30" thickBot="1" x14ac:dyDescent="0.3">
      <c r="A62" s="142">
        <v>1106.51</v>
      </c>
      <c r="B62" s="186"/>
      <c r="C62" s="208" t="s">
        <v>43</v>
      </c>
      <c r="D62" s="147" t="s">
        <v>12</v>
      </c>
      <c r="E62" s="84">
        <v>1716.39</v>
      </c>
      <c r="F62" s="148" t="s">
        <v>94</v>
      </c>
      <c r="G62" s="14" t="s">
        <v>45</v>
      </c>
      <c r="H62" s="251">
        <v>4</v>
      </c>
      <c r="I62" s="356" t="s">
        <v>321</v>
      </c>
      <c r="J62" s="357"/>
      <c r="K62" s="357"/>
      <c r="L62" s="358"/>
      <c r="M62" s="12"/>
      <c r="N62" s="12"/>
      <c r="O62" s="12"/>
    </row>
    <row r="63" spans="1:15" s="12" customFormat="1" ht="30" thickBot="1" x14ac:dyDescent="0.3">
      <c r="A63" s="111">
        <v>1106.51</v>
      </c>
      <c r="B63" s="233"/>
      <c r="C63" s="234" t="s">
        <v>43</v>
      </c>
      <c r="D63" s="4" t="s">
        <v>12</v>
      </c>
      <c r="E63" s="84">
        <v>1716.39</v>
      </c>
      <c r="F63" s="27" t="s">
        <v>95</v>
      </c>
      <c r="G63" s="6" t="s">
        <v>46</v>
      </c>
      <c r="H63" s="251">
        <v>1</v>
      </c>
      <c r="I63" s="367" t="s">
        <v>217</v>
      </c>
      <c r="J63" s="368"/>
      <c r="K63" s="368"/>
      <c r="L63" s="369"/>
    </row>
    <row r="64" spans="1:15" ht="30" thickBot="1" x14ac:dyDescent="0.3">
      <c r="A64" s="142">
        <v>1106.51</v>
      </c>
      <c r="B64" s="186"/>
      <c r="C64" s="208" t="s">
        <v>43</v>
      </c>
      <c r="D64" s="147" t="s">
        <v>12</v>
      </c>
      <c r="E64" s="84">
        <v>1716.39</v>
      </c>
      <c r="F64" s="148" t="s">
        <v>96</v>
      </c>
      <c r="G64" s="6" t="s">
        <v>47</v>
      </c>
      <c r="H64" s="251">
        <v>1</v>
      </c>
      <c r="I64" s="356" t="s">
        <v>218</v>
      </c>
      <c r="J64" s="357"/>
      <c r="K64" s="357"/>
      <c r="L64" s="358"/>
    </row>
    <row r="65" spans="1:17" ht="28.5" customHeight="1" thickBot="1" x14ac:dyDescent="0.3">
      <c r="A65" s="142">
        <v>990.66</v>
      </c>
      <c r="B65" s="186"/>
      <c r="C65" s="208" t="s">
        <v>48</v>
      </c>
      <c r="D65" s="147" t="s">
        <v>12</v>
      </c>
      <c r="E65" s="228">
        <v>1536.71</v>
      </c>
      <c r="F65" s="148" t="s">
        <v>97</v>
      </c>
      <c r="G65" s="231" t="s">
        <v>49</v>
      </c>
      <c r="H65" s="251">
        <v>2</v>
      </c>
      <c r="I65" s="356" t="s">
        <v>278</v>
      </c>
      <c r="J65" s="357"/>
      <c r="K65" s="357"/>
      <c r="L65" s="357"/>
      <c r="M65" s="358"/>
    </row>
    <row r="66" spans="1:17" ht="28.5" customHeight="1" thickBot="1" x14ac:dyDescent="0.3">
      <c r="A66" s="142">
        <v>990.66</v>
      </c>
      <c r="B66" s="186"/>
      <c r="C66" s="208" t="s">
        <v>48</v>
      </c>
      <c r="D66" s="147" t="s">
        <v>12</v>
      </c>
      <c r="E66" s="228">
        <v>1536.71</v>
      </c>
      <c r="F66" s="148" t="s">
        <v>98</v>
      </c>
      <c r="G66" s="231" t="s">
        <v>50</v>
      </c>
      <c r="H66" s="251">
        <v>2</v>
      </c>
      <c r="I66" s="377" t="s">
        <v>317</v>
      </c>
      <c r="J66" s="378"/>
      <c r="K66" s="132"/>
      <c r="L66" s="132"/>
    </row>
    <row r="67" spans="1:17" ht="28.5" customHeight="1" thickBot="1" x14ac:dyDescent="0.3">
      <c r="A67" s="142">
        <v>990.66</v>
      </c>
      <c r="B67" s="186"/>
      <c r="C67" s="208" t="s">
        <v>48</v>
      </c>
      <c r="D67" s="147" t="s">
        <v>12</v>
      </c>
      <c r="E67" s="228">
        <v>1536.71</v>
      </c>
      <c r="F67" s="148" t="s">
        <v>99</v>
      </c>
      <c r="G67" s="231" t="s">
        <v>51</v>
      </c>
      <c r="H67" s="251">
        <v>3</v>
      </c>
      <c r="I67" s="189" t="s">
        <v>276</v>
      </c>
      <c r="J67" s="192"/>
      <c r="K67" s="192"/>
      <c r="L67" s="192"/>
      <c r="M67" s="193"/>
      <c r="N67" s="194"/>
    </row>
    <row r="68" spans="1:17" ht="28.5" customHeight="1" thickBot="1" x14ac:dyDescent="0.3">
      <c r="A68" s="142"/>
      <c r="B68" s="186"/>
      <c r="C68" s="208" t="s">
        <v>52</v>
      </c>
      <c r="D68" s="158" t="s">
        <v>12</v>
      </c>
      <c r="E68" s="228">
        <v>1396.5</v>
      </c>
      <c r="F68" s="148" t="s">
        <v>100</v>
      </c>
      <c r="G68" s="231" t="s">
        <v>283</v>
      </c>
      <c r="H68" s="251">
        <v>12</v>
      </c>
      <c r="I68" s="356" t="s">
        <v>316</v>
      </c>
      <c r="J68" s="357"/>
      <c r="K68" s="357"/>
      <c r="L68" s="357"/>
      <c r="M68" s="357"/>
      <c r="N68" s="357"/>
      <c r="O68" s="357"/>
      <c r="P68" s="357"/>
      <c r="Q68" s="358"/>
    </row>
    <row r="69" spans="1:17" ht="28.5" customHeight="1" thickBot="1" x14ac:dyDescent="0.3">
      <c r="A69" s="142"/>
      <c r="B69" s="185"/>
      <c r="C69" s="207" t="s">
        <v>175</v>
      </c>
      <c r="D69" s="183" t="s">
        <v>12</v>
      </c>
      <c r="E69" s="228">
        <v>3892.93</v>
      </c>
      <c r="F69" s="146" t="s">
        <v>177</v>
      </c>
      <c r="G69" s="232" t="s">
        <v>176</v>
      </c>
      <c r="H69" s="251">
        <v>2</v>
      </c>
      <c r="I69" s="367" t="s">
        <v>277</v>
      </c>
      <c r="J69" s="368"/>
      <c r="K69" s="369"/>
      <c r="L69" s="132"/>
    </row>
    <row r="70" spans="1:17" ht="15.75" thickBot="1" x14ac:dyDescent="0.3">
      <c r="A70" s="160">
        <f>'12'!D59</f>
        <v>0</v>
      </c>
      <c r="B70" s="159"/>
      <c r="C70" s="159"/>
      <c r="D70" s="159"/>
      <c r="E70" s="159"/>
      <c r="F70" s="159"/>
      <c r="G70" s="159"/>
      <c r="H70" s="230"/>
      <c r="I70" s="132"/>
      <c r="J70" s="132"/>
      <c r="K70" s="132"/>
      <c r="L70" s="132"/>
    </row>
    <row r="71" spans="1:17" ht="19.5" thickBot="1" x14ac:dyDescent="0.3">
      <c r="A71" s="162"/>
      <c r="B71" s="161"/>
      <c r="C71" s="161"/>
      <c r="D71" s="161"/>
      <c r="E71" s="161"/>
      <c r="F71" s="161"/>
      <c r="G71" s="161"/>
      <c r="H71" s="254">
        <v>79</v>
      </c>
      <c r="I71" s="132"/>
      <c r="J71" s="132"/>
      <c r="K71" s="132"/>
      <c r="L71" s="132"/>
    </row>
    <row r="72" spans="1:17" ht="19.5" thickBot="1" x14ac:dyDescent="0.35">
      <c r="A72" s="165">
        <f>'12'!D61</f>
        <v>0</v>
      </c>
      <c r="B72" s="187"/>
      <c r="C72" s="166" t="s">
        <v>160</v>
      </c>
      <c r="D72" s="163"/>
      <c r="E72" s="145">
        <f t="shared" ref="E72:E73" si="0">A72*(6.23%)+A72</f>
        <v>0</v>
      </c>
      <c r="F72" s="167"/>
      <c r="G72" s="168"/>
      <c r="H72" s="255"/>
      <c r="I72" s="132"/>
      <c r="J72" s="132"/>
      <c r="K72" s="132"/>
      <c r="L72" s="132"/>
    </row>
    <row r="73" spans="1:17" ht="16.5" thickBot="1" x14ac:dyDescent="0.3">
      <c r="A73" s="142">
        <f>'12'!D62</f>
        <v>0</v>
      </c>
      <c r="B73" s="186"/>
      <c r="C73" s="132"/>
      <c r="D73" s="132"/>
      <c r="E73" s="145">
        <f t="shared" si="0"/>
        <v>0</v>
      </c>
      <c r="F73" s="169" t="s">
        <v>118</v>
      </c>
      <c r="G73" s="169" t="s">
        <v>120</v>
      </c>
      <c r="H73" s="255"/>
      <c r="I73" s="132"/>
      <c r="J73" s="132"/>
      <c r="K73" s="132"/>
      <c r="L73" s="132"/>
    </row>
    <row r="74" spans="1:17" ht="31.5" customHeight="1" thickBot="1" x14ac:dyDescent="0.3">
      <c r="A74" s="142">
        <v>788</v>
      </c>
      <c r="B74" s="186"/>
      <c r="C74" s="132"/>
      <c r="D74" s="132"/>
      <c r="E74" s="170">
        <v>1341.59</v>
      </c>
      <c r="F74" s="171" t="s">
        <v>117</v>
      </c>
      <c r="G74" s="172" t="s">
        <v>127</v>
      </c>
      <c r="H74" s="256">
        <v>1</v>
      </c>
      <c r="I74" s="189" t="s">
        <v>233</v>
      </c>
      <c r="J74" s="190"/>
      <c r="K74" s="132"/>
      <c r="L74" s="132"/>
    </row>
    <row r="75" spans="1:17" ht="37.5" customHeight="1" thickBot="1" x14ac:dyDescent="0.3">
      <c r="A75" s="142">
        <v>945.38</v>
      </c>
      <c r="B75" s="186"/>
      <c r="C75" s="174"/>
      <c r="D75" s="132"/>
      <c r="E75" s="170">
        <v>1709.85</v>
      </c>
      <c r="F75" s="175" t="s">
        <v>115</v>
      </c>
      <c r="G75" s="176" t="s">
        <v>128</v>
      </c>
      <c r="H75" s="32">
        <v>1</v>
      </c>
      <c r="I75" s="132"/>
      <c r="J75" s="132"/>
      <c r="K75" s="132"/>
      <c r="L75" s="132"/>
    </row>
    <row r="76" spans="1:17" ht="33" customHeight="1" thickBot="1" x14ac:dyDescent="0.3">
      <c r="A76" s="134">
        <v>1023.52</v>
      </c>
      <c r="B76" s="134"/>
      <c r="C76" s="174">
        <v>0</v>
      </c>
      <c r="D76" s="132"/>
      <c r="E76" s="170">
        <v>1851.7</v>
      </c>
      <c r="F76" s="178" t="s">
        <v>116</v>
      </c>
      <c r="G76" s="179" t="s">
        <v>113</v>
      </c>
      <c r="H76" s="49">
        <v>1</v>
      </c>
      <c r="I76" s="132"/>
      <c r="J76" s="132"/>
      <c r="K76" s="132"/>
      <c r="L76" s="132"/>
    </row>
    <row r="77" spans="1:17" ht="15.75" thickBot="1" x14ac:dyDescent="0.3">
      <c r="A77" s="134"/>
      <c r="B77" s="134"/>
      <c r="C77" s="132"/>
      <c r="D77" s="132"/>
      <c r="E77" s="132"/>
      <c r="F77" s="132"/>
      <c r="G77" s="132"/>
      <c r="H77" s="255"/>
      <c r="I77" s="132"/>
      <c r="J77" s="132"/>
      <c r="K77" s="132"/>
      <c r="L77" s="132"/>
    </row>
    <row r="78" spans="1:17" ht="19.5" thickBot="1" x14ac:dyDescent="0.3">
      <c r="A78" s="134"/>
      <c r="B78" s="134"/>
      <c r="C78" s="132"/>
      <c r="D78" s="132"/>
      <c r="E78" s="132"/>
      <c r="F78" s="132"/>
      <c r="G78" s="132"/>
      <c r="H78" s="254">
        <v>82</v>
      </c>
      <c r="I78" s="132"/>
      <c r="J78" s="132"/>
      <c r="K78" s="132"/>
      <c r="L78" s="132"/>
    </row>
    <row r="79" spans="1:17" ht="19.5" thickBot="1" x14ac:dyDescent="0.35">
      <c r="A79" s="335" t="s">
        <v>306</v>
      </c>
      <c r="B79" s="336"/>
      <c r="C79" s="336"/>
      <c r="D79" s="336"/>
      <c r="E79" s="336"/>
      <c r="F79" s="336"/>
      <c r="G79" s="337"/>
      <c r="H79" s="132"/>
      <c r="I79" s="132"/>
      <c r="J79" s="132"/>
      <c r="K79" s="132"/>
      <c r="L79" s="132"/>
    </row>
  </sheetData>
  <mergeCells count="60">
    <mergeCell ref="I66:J66"/>
    <mergeCell ref="I69:K69"/>
    <mergeCell ref="I60:L60"/>
    <mergeCell ref="I46:L46"/>
    <mergeCell ref="I48:L48"/>
    <mergeCell ref="I54:K54"/>
    <mergeCell ref="I55:L55"/>
    <mergeCell ref="I56:L56"/>
    <mergeCell ref="I57:L57"/>
    <mergeCell ref="I58:L58"/>
    <mergeCell ref="I59:L59"/>
    <mergeCell ref="I49:L49"/>
    <mergeCell ref="I53:K53"/>
    <mergeCell ref="I68:Q68"/>
    <mergeCell ref="I63:L63"/>
    <mergeCell ref="I64:L64"/>
    <mergeCell ref="A79:G79"/>
    <mergeCell ref="I18:K18"/>
    <mergeCell ref="I19:K19"/>
    <mergeCell ref="I20:K20"/>
    <mergeCell ref="I21:K21"/>
    <mergeCell ref="I22:K22"/>
    <mergeCell ref="I23:K23"/>
    <mergeCell ref="I25:K25"/>
    <mergeCell ref="I26:K26"/>
    <mergeCell ref="I41:L41"/>
    <mergeCell ref="I30:L30"/>
    <mergeCell ref="I31:L31"/>
    <mergeCell ref="I32:L32"/>
    <mergeCell ref="I33:L33"/>
    <mergeCell ref="I34:L34"/>
    <mergeCell ref="I65:M65"/>
    <mergeCell ref="A1:H1"/>
    <mergeCell ref="A2:H2"/>
    <mergeCell ref="A3:H3"/>
    <mergeCell ref="A5:H5"/>
    <mergeCell ref="C7:F7"/>
    <mergeCell ref="I24:K24"/>
    <mergeCell ref="I43:L43"/>
    <mergeCell ref="I52:K52"/>
    <mergeCell ref="I51:L51"/>
    <mergeCell ref="C8:C10"/>
    <mergeCell ref="F8:F10"/>
    <mergeCell ref="G8:G10"/>
    <mergeCell ref="H8:H10"/>
    <mergeCell ref="I27:K27"/>
    <mergeCell ref="I44:K44"/>
    <mergeCell ref="I11:K11"/>
    <mergeCell ref="I12:J12"/>
    <mergeCell ref="I15:J15"/>
    <mergeCell ref="I62:L62"/>
    <mergeCell ref="I29:L29"/>
    <mergeCell ref="I45:K45"/>
    <mergeCell ref="I36:L36"/>
    <mergeCell ref="I37:L37"/>
    <mergeCell ref="I38:L38"/>
    <mergeCell ref="I39:L39"/>
    <mergeCell ref="I40:L40"/>
    <mergeCell ref="I47:K47"/>
    <mergeCell ref="I50:L50"/>
  </mergeCells>
  <pageMargins left="0.511811024" right="0.511811024" top="0.78740157499999996" bottom="0.78740157499999996" header="0.31496062000000002" footer="0.31496062000000002"/>
  <pageSetup paperSize="9" scale="70" fitToHeight="0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61" workbookViewId="0">
      <selection sqref="A1:H82"/>
    </sheetView>
  </sheetViews>
  <sheetFormatPr defaultRowHeight="15" x14ac:dyDescent="0.25"/>
  <cols>
    <col min="4" max="4" width="17.5703125" customWidth="1"/>
    <col min="5" max="5" width="16.140625" customWidth="1"/>
    <col min="6" max="6" width="18.28515625" customWidth="1"/>
    <col min="7" max="7" width="26.7109375" customWidth="1"/>
    <col min="8" max="8" width="40" customWidth="1"/>
    <col min="12" max="12" width="11" customWidth="1"/>
  </cols>
  <sheetData>
    <row r="1" spans="1:12" ht="25.5" x14ac:dyDescent="0.25">
      <c r="A1" s="342" t="s">
        <v>133</v>
      </c>
      <c r="B1" s="342"/>
      <c r="C1" s="342"/>
      <c r="D1" s="342"/>
      <c r="E1" s="342"/>
      <c r="F1" s="342"/>
      <c r="G1" s="342"/>
      <c r="H1" s="342"/>
      <c r="I1" s="132"/>
      <c r="J1" s="132"/>
      <c r="K1" s="132"/>
      <c r="L1" s="132"/>
    </row>
    <row r="2" spans="1:12" x14ac:dyDescent="0.25">
      <c r="A2" s="331" t="s">
        <v>134</v>
      </c>
      <c r="B2" s="331"/>
      <c r="C2" s="331"/>
      <c r="D2" s="331"/>
      <c r="E2" s="331"/>
      <c r="F2" s="331"/>
      <c r="G2" s="331"/>
      <c r="H2" s="331"/>
      <c r="I2" s="132"/>
      <c r="J2" s="132"/>
      <c r="K2" s="132"/>
      <c r="L2" s="132"/>
    </row>
    <row r="3" spans="1:12" ht="18.75" x14ac:dyDescent="0.25">
      <c r="A3" s="332" t="s">
        <v>135</v>
      </c>
      <c r="B3" s="332"/>
      <c r="C3" s="332"/>
      <c r="D3" s="332"/>
      <c r="E3" s="332"/>
      <c r="F3" s="332"/>
      <c r="G3" s="332"/>
      <c r="H3" s="332"/>
      <c r="I3" s="132"/>
      <c r="J3" s="132"/>
      <c r="K3" s="132"/>
      <c r="L3" s="132"/>
    </row>
    <row r="4" spans="1:12" ht="19.5" thickBot="1" x14ac:dyDescent="0.3">
      <c r="A4" s="106"/>
      <c r="B4" s="106"/>
      <c r="C4" s="75"/>
      <c r="D4" s="75"/>
      <c r="E4" s="75"/>
      <c r="F4" s="75"/>
      <c r="G4" s="75"/>
      <c r="H4" s="75"/>
      <c r="I4" s="132"/>
      <c r="J4" s="132"/>
      <c r="K4" s="132"/>
      <c r="L4" s="132"/>
    </row>
    <row r="5" spans="1:12" ht="21.75" thickBot="1" x14ac:dyDescent="0.4">
      <c r="A5" s="370" t="s">
        <v>224</v>
      </c>
      <c r="B5" s="371"/>
      <c r="C5" s="371"/>
      <c r="D5" s="371"/>
      <c r="E5" s="371"/>
      <c r="F5" s="371"/>
      <c r="G5" s="371"/>
      <c r="H5" s="372"/>
      <c r="I5" s="132"/>
      <c r="J5" s="132"/>
      <c r="K5" s="132"/>
      <c r="L5" s="132"/>
    </row>
    <row r="6" spans="1:12" ht="15.75" thickBot="1" x14ac:dyDescent="0.3">
      <c r="A6" s="133"/>
      <c r="B6" s="133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9.5" thickBot="1" x14ac:dyDescent="0.3">
      <c r="A7" s="134"/>
      <c r="B7" s="134"/>
      <c r="C7" s="326" t="s">
        <v>101</v>
      </c>
      <c r="D7" s="327"/>
      <c r="E7" s="327"/>
      <c r="F7" s="328"/>
      <c r="G7" s="135"/>
      <c r="H7" s="135"/>
      <c r="I7" s="132"/>
      <c r="J7" s="132"/>
      <c r="K7" s="132"/>
      <c r="L7" s="132"/>
    </row>
    <row r="8" spans="1:12" ht="15.75" thickBot="1" x14ac:dyDescent="0.3">
      <c r="A8" s="134"/>
      <c r="B8" s="134"/>
      <c r="C8" s="350" t="s">
        <v>0</v>
      </c>
      <c r="D8" s="136" t="s">
        <v>1</v>
      </c>
      <c r="E8" s="137" t="s">
        <v>4</v>
      </c>
      <c r="F8" s="350" t="s">
        <v>54</v>
      </c>
      <c r="G8" s="324" t="s">
        <v>6</v>
      </c>
      <c r="H8" s="353" t="s">
        <v>7</v>
      </c>
      <c r="I8" s="132"/>
      <c r="J8" s="132"/>
      <c r="K8" s="132"/>
      <c r="L8" s="132"/>
    </row>
    <row r="9" spans="1:12" x14ac:dyDescent="0.25">
      <c r="A9" s="138" t="s">
        <v>59</v>
      </c>
      <c r="B9" s="184"/>
      <c r="C9" s="351"/>
      <c r="D9" s="139" t="s">
        <v>2</v>
      </c>
      <c r="E9" s="140"/>
      <c r="F9" s="351"/>
      <c r="G9" s="325"/>
      <c r="H9" s="354"/>
      <c r="I9" s="132"/>
      <c r="J9" s="132"/>
      <c r="K9" s="132"/>
      <c r="L9" s="132"/>
    </row>
    <row r="10" spans="1:12" ht="15.75" thickBot="1" x14ac:dyDescent="0.3">
      <c r="A10" s="141" t="s">
        <v>55</v>
      </c>
      <c r="B10" s="141"/>
      <c r="C10" s="352"/>
      <c r="D10" s="139" t="s">
        <v>3</v>
      </c>
      <c r="E10" s="140">
        <v>8567.1</v>
      </c>
      <c r="F10" s="352"/>
      <c r="G10" s="349"/>
      <c r="H10" s="355"/>
      <c r="I10" s="132"/>
      <c r="J10" s="132"/>
      <c r="K10" s="132"/>
      <c r="L10" s="132"/>
    </row>
    <row r="11" spans="1:12" ht="16.5" thickBot="1" x14ac:dyDescent="0.3">
      <c r="A11" s="111">
        <v>5776.45</v>
      </c>
      <c r="B11" s="235"/>
      <c r="C11" s="236" t="s">
        <v>8</v>
      </c>
      <c r="D11" s="17" t="s">
        <v>9</v>
      </c>
      <c r="E11" s="84">
        <v>13332.57</v>
      </c>
      <c r="F11" s="26" t="s">
        <v>62</v>
      </c>
      <c r="G11" s="16" t="s">
        <v>10</v>
      </c>
      <c r="H11" s="250">
        <v>1</v>
      </c>
      <c r="I11" s="381" t="s">
        <v>325</v>
      </c>
      <c r="J11" s="382"/>
      <c r="K11" s="383"/>
    </row>
    <row r="12" spans="1:12" ht="16.5" thickBot="1" x14ac:dyDescent="0.3">
      <c r="A12" s="111">
        <v>4207.3100000000004</v>
      </c>
      <c r="B12" s="233"/>
      <c r="C12" s="234" t="s">
        <v>11</v>
      </c>
      <c r="D12" s="4" t="s">
        <v>12</v>
      </c>
      <c r="E12" s="84">
        <v>10430.58</v>
      </c>
      <c r="F12" s="27" t="s">
        <v>63</v>
      </c>
      <c r="G12" s="6" t="s">
        <v>13</v>
      </c>
      <c r="H12" s="251">
        <v>1</v>
      </c>
      <c r="I12" s="384" t="s">
        <v>326</v>
      </c>
      <c r="J12" s="385"/>
      <c r="K12" s="197"/>
    </row>
    <row r="13" spans="1:12" ht="30" thickBot="1" x14ac:dyDescent="0.3">
      <c r="A13" s="111">
        <v>4207.3100000000004</v>
      </c>
      <c r="B13" s="233"/>
      <c r="C13" s="234" t="s">
        <v>11</v>
      </c>
      <c r="D13" s="4" t="s">
        <v>12</v>
      </c>
      <c r="E13" s="84">
        <v>10430.58</v>
      </c>
      <c r="F13" s="27" t="s">
        <v>64</v>
      </c>
      <c r="G13" s="6" t="s">
        <v>14</v>
      </c>
      <c r="H13" s="251">
        <v>1</v>
      </c>
      <c r="I13" s="201" t="s">
        <v>327</v>
      </c>
      <c r="J13" s="194"/>
    </row>
    <row r="14" spans="1:12" ht="44.25" thickBot="1" x14ac:dyDescent="0.3">
      <c r="A14" s="111"/>
      <c r="B14" s="233"/>
      <c r="C14" s="234" t="s">
        <v>370</v>
      </c>
      <c r="D14" s="4" t="s">
        <v>12</v>
      </c>
      <c r="E14" s="84">
        <v>6258.35</v>
      </c>
      <c r="F14" s="27" t="s">
        <v>367</v>
      </c>
      <c r="G14" s="6" t="s">
        <v>368</v>
      </c>
      <c r="H14" s="251">
        <v>1</v>
      </c>
      <c r="I14" s="272" t="s">
        <v>369</v>
      </c>
      <c r="J14" s="273"/>
    </row>
    <row r="15" spans="1:12" ht="30" thickBot="1" x14ac:dyDescent="0.3">
      <c r="A15" s="111">
        <v>4207.3100000000004</v>
      </c>
      <c r="B15" s="233"/>
      <c r="C15" s="234" t="s">
        <v>11</v>
      </c>
      <c r="D15" s="4" t="s">
        <v>12</v>
      </c>
      <c r="E15" s="84">
        <v>10430.58</v>
      </c>
      <c r="F15" s="27" t="s">
        <v>65</v>
      </c>
      <c r="G15" s="6" t="s">
        <v>15</v>
      </c>
      <c r="H15" s="251">
        <v>1</v>
      </c>
      <c r="I15" s="272" t="s">
        <v>327</v>
      </c>
      <c r="J15" s="273"/>
    </row>
    <row r="16" spans="1:12" ht="30" thickBot="1" x14ac:dyDescent="0.3">
      <c r="A16" s="111">
        <v>4207.3100000000004</v>
      </c>
      <c r="B16" s="233"/>
      <c r="C16" s="234" t="s">
        <v>11</v>
      </c>
      <c r="D16" s="4" t="s">
        <v>12</v>
      </c>
      <c r="E16" s="84">
        <v>10430.58</v>
      </c>
      <c r="F16" s="27" t="s">
        <v>66</v>
      </c>
      <c r="G16" s="6" t="s">
        <v>16</v>
      </c>
      <c r="H16" s="251">
        <v>1</v>
      </c>
      <c r="I16" s="386" t="s">
        <v>322</v>
      </c>
      <c r="J16" s="387"/>
    </row>
    <row r="17" spans="1:12" ht="30" thickBot="1" x14ac:dyDescent="0.3">
      <c r="A17" s="111">
        <v>4207.3100000000004</v>
      </c>
      <c r="B17" s="233"/>
      <c r="C17" s="234" t="s">
        <v>11</v>
      </c>
      <c r="D17" s="4" t="s">
        <v>12</v>
      </c>
      <c r="E17" s="84">
        <v>10430.58</v>
      </c>
      <c r="F17" s="27" t="s">
        <v>67</v>
      </c>
      <c r="G17" s="6" t="s">
        <v>17</v>
      </c>
      <c r="H17" s="251">
        <v>1</v>
      </c>
      <c r="I17" s="35" t="s">
        <v>355</v>
      </c>
      <c r="J17" s="35"/>
      <c r="K17" s="35"/>
    </row>
    <row r="18" spans="1:12" ht="30" thickBot="1" x14ac:dyDescent="0.3">
      <c r="A18" s="111">
        <v>4207.3100000000004</v>
      </c>
      <c r="B18" s="233"/>
      <c r="C18" s="234" t="s">
        <v>11</v>
      </c>
      <c r="D18" s="4" t="s">
        <v>12</v>
      </c>
      <c r="E18" s="84">
        <v>10430.58</v>
      </c>
      <c r="F18" s="27" t="s">
        <v>68</v>
      </c>
      <c r="G18" s="6" t="s">
        <v>18</v>
      </c>
      <c r="H18" s="230">
        <v>1</v>
      </c>
    </row>
    <row r="19" spans="1:12" ht="30" thickBot="1" x14ac:dyDescent="0.3">
      <c r="A19" s="111">
        <v>4207.3100000000004</v>
      </c>
      <c r="B19" s="233"/>
      <c r="C19" s="234" t="s">
        <v>11</v>
      </c>
      <c r="D19" s="4" t="s">
        <v>12</v>
      </c>
      <c r="E19" s="84">
        <v>10430.58</v>
      </c>
      <c r="F19" s="27" t="s">
        <v>69</v>
      </c>
      <c r="G19" s="6" t="s">
        <v>19</v>
      </c>
      <c r="H19" s="230">
        <v>1</v>
      </c>
      <c r="I19" s="388" t="s">
        <v>350</v>
      </c>
      <c r="J19" s="388"/>
      <c r="K19" s="388"/>
    </row>
    <row r="20" spans="1:12" ht="30" thickBot="1" x14ac:dyDescent="0.3">
      <c r="A20" s="111">
        <v>4207.3100000000004</v>
      </c>
      <c r="B20" s="233"/>
      <c r="C20" s="234" t="s">
        <v>11</v>
      </c>
      <c r="D20" s="4" t="s">
        <v>12</v>
      </c>
      <c r="E20" s="84">
        <v>10430.58</v>
      </c>
      <c r="F20" s="27" t="s">
        <v>70</v>
      </c>
      <c r="G20" s="6" t="s">
        <v>20</v>
      </c>
      <c r="H20" s="251">
        <v>1</v>
      </c>
      <c r="I20" s="388" t="s">
        <v>307</v>
      </c>
      <c r="J20" s="388"/>
      <c r="K20" s="388"/>
    </row>
    <row r="21" spans="1:12" ht="30" thickBot="1" x14ac:dyDescent="0.3">
      <c r="A21" s="111"/>
      <c r="B21" s="233"/>
      <c r="C21" s="234" t="s">
        <v>370</v>
      </c>
      <c r="D21" s="4" t="s">
        <v>12</v>
      </c>
      <c r="E21" s="84">
        <v>6258.35</v>
      </c>
      <c r="F21" s="27" t="s">
        <v>371</v>
      </c>
      <c r="G21" s="6" t="s">
        <v>372</v>
      </c>
      <c r="H21" s="251">
        <v>1</v>
      </c>
      <c r="I21" s="35" t="s">
        <v>373</v>
      </c>
      <c r="J21" s="35"/>
      <c r="K21" s="35"/>
    </row>
    <row r="22" spans="1:12" ht="30" thickBot="1" x14ac:dyDescent="0.3">
      <c r="A22" s="111">
        <v>4207.3100000000004</v>
      </c>
      <c r="B22" s="233"/>
      <c r="C22" s="234" t="s">
        <v>11</v>
      </c>
      <c r="D22" s="4" t="s">
        <v>12</v>
      </c>
      <c r="E22" s="84">
        <v>10430.58</v>
      </c>
      <c r="F22" s="27" t="s">
        <v>71</v>
      </c>
      <c r="G22" s="6" t="s">
        <v>21</v>
      </c>
      <c r="H22" s="251">
        <v>1</v>
      </c>
      <c r="I22" s="388" t="s">
        <v>349</v>
      </c>
      <c r="J22" s="388"/>
      <c r="K22" s="388"/>
    </row>
    <row r="23" spans="1:12" ht="30" thickBot="1" x14ac:dyDescent="0.3">
      <c r="A23" s="111">
        <v>4207.3100000000004</v>
      </c>
      <c r="B23" s="233"/>
      <c r="C23" s="234" t="s">
        <v>11</v>
      </c>
      <c r="D23" s="4" t="s">
        <v>12</v>
      </c>
      <c r="E23" s="84">
        <v>10430.58</v>
      </c>
      <c r="F23" s="27" t="s">
        <v>72</v>
      </c>
      <c r="G23" s="6" t="s">
        <v>22</v>
      </c>
      <c r="H23" s="251">
        <v>1</v>
      </c>
      <c r="I23" s="388" t="s">
        <v>365</v>
      </c>
      <c r="J23" s="388"/>
      <c r="K23" s="388"/>
    </row>
    <row r="24" spans="1:12" ht="16.5" thickBot="1" x14ac:dyDescent="0.3">
      <c r="A24" s="111">
        <v>4207.3100000000004</v>
      </c>
      <c r="B24" s="233"/>
      <c r="C24" s="234" t="s">
        <v>11</v>
      </c>
      <c r="D24" s="4" t="s">
        <v>12</v>
      </c>
      <c r="E24" s="84">
        <v>10430.58</v>
      </c>
      <c r="F24" s="27" t="s">
        <v>61</v>
      </c>
      <c r="G24" s="6" t="s">
        <v>60</v>
      </c>
      <c r="H24" s="251">
        <v>1</v>
      </c>
      <c r="I24" s="388" t="s">
        <v>314</v>
      </c>
      <c r="J24" s="388"/>
      <c r="K24" s="388"/>
    </row>
    <row r="25" spans="1:12" ht="30" thickBot="1" x14ac:dyDescent="0.3">
      <c r="A25" s="111"/>
      <c r="B25" s="233"/>
      <c r="C25" s="234" t="s">
        <v>11</v>
      </c>
      <c r="D25" s="4" t="s">
        <v>12</v>
      </c>
      <c r="E25" s="84">
        <v>10430.58</v>
      </c>
      <c r="F25" s="27" t="s">
        <v>174</v>
      </c>
      <c r="G25" s="6" t="s">
        <v>187</v>
      </c>
      <c r="H25" s="251">
        <v>1</v>
      </c>
      <c r="I25" s="381" t="s">
        <v>328</v>
      </c>
      <c r="J25" s="382"/>
      <c r="K25" s="383"/>
    </row>
    <row r="26" spans="1:12" ht="16.5" thickBot="1" x14ac:dyDescent="0.3">
      <c r="A26" s="142"/>
      <c r="B26" s="186"/>
      <c r="C26" s="208" t="s">
        <v>11</v>
      </c>
      <c r="D26" s="147" t="s">
        <v>12</v>
      </c>
      <c r="E26" s="84">
        <v>10430.58</v>
      </c>
      <c r="F26" s="148" t="s">
        <v>302</v>
      </c>
      <c r="G26" s="6" t="s">
        <v>303</v>
      </c>
      <c r="H26" s="251">
        <v>1</v>
      </c>
      <c r="I26" s="388" t="s">
        <v>315</v>
      </c>
      <c r="J26" s="388"/>
      <c r="K26" s="388"/>
      <c r="L26" s="278"/>
    </row>
    <row r="27" spans="1:12" ht="30" thickBot="1" x14ac:dyDescent="0.3">
      <c r="A27" s="111"/>
      <c r="B27" s="233"/>
      <c r="C27" s="237" t="s">
        <v>255</v>
      </c>
      <c r="D27" s="238" t="s">
        <v>12</v>
      </c>
      <c r="E27" s="239">
        <v>5385.64</v>
      </c>
      <c r="F27" s="240" t="s">
        <v>171</v>
      </c>
      <c r="G27" s="241" t="s">
        <v>256</v>
      </c>
      <c r="H27" s="252">
        <v>1</v>
      </c>
      <c r="I27" s="380" t="s">
        <v>329</v>
      </c>
      <c r="J27" s="380"/>
      <c r="K27" s="380"/>
      <c r="L27" s="279"/>
    </row>
    <row r="28" spans="1:12" ht="30" thickBot="1" x14ac:dyDescent="0.3">
      <c r="A28" s="111" t="s">
        <v>254</v>
      </c>
      <c r="B28" s="233"/>
      <c r="C28" s="237" t="s">
        <v>255</v>
      </c>
      <c r="D28" s="238" t="s">
        <v>12</v>
      </c>
      <c r="E28" s="239">
        <v>5385.64</v>
      </c>
      <c r="F28" s="240" t="s">
        <v>257</v>
      </c>
      <c r="G28" s="241" t="s">
        <v>245</v>
      </c>
      <c r="H28" s="252">
        <v>1</v>
      </c>
      <c r="I28" s="380" t="s">
        <v>330</v>
      </c>
      <c r="J28" s="380"/>
      <c r="K28" s="380"/>
      <c r="L28" s="279"/>
    </row>
    <row r="29" spans="1:12" ht="30" thickBot="1" x14ac:dyDescent="0.3">
      <c r="A29" s="111">
        <v>2988.13</v>
      </c>
      <c r="B29" s="233"/>
      <c r="C29" s="237" t="s">
        <v>11</v>
      </c>
      <c r="D29" s="238" t="s">
        <v>356</v>
      </c>
      <c r="E29" s="239">
        <v>4759.5600000000004</v>
      </c>
      <c r="F29" s="240" t="s">
        <v>272</v>
      </c>
      <c r="G29" s="241" t="s">
        <v>158</v>
      </c>
      <c r="H29" s="252">
        <v>1</v>
      </c>
      <c r="I29" s="380" t="s">
        <v>311</v>
      </c>
      <c r="J29" s="380"/>
      <c r="K29" s="380"/>
      <c r="L29" s="279"/>
    </row>
    <row r="30" spans="1:12" ht="44.25" thickBot="1" x14ac:dyDescent="0.3">
      <c r="A30" s="111">
        <v>2310.58</v>
      </c>
      <c r="B30" s="233"/>
      <c r="C30" s="237" t="s">
        <v>23</v>
      </c>
      <c r="D30" s="238" t="s">
        <v>12</v>
      </c>
      <c r="E30" s="239">
        <v>3757.26</v>
      </c>
      <c r="F30" s="240" t="s">
        <v>73</v>
      </c>
      <c r="G30" s="241" t="s">
        <v>229</v>
      </c>
      <c r="H30" s="252">
        <v>2</v>
      </c>
      <c r="I30" s="392"/>
      <c r="J30" s="393"/>
      <c r="K30" s="397"/>
      <c r="L30" s="279"/>
    </row>
    <row r="31" spans="1:12" ht="44.25" thickBot="1" x14ac:dyDescent="0.3">
      <c r="A31" s="111"/>
      <c r="B31" s="233"/>
      <c r="C31" s="237" t="s">
        <v>23</v>
      </c>
      <c r="D31" s="238" t="s">
        <v>12</v>
      </c>
      <c r="E31" s="239">
        <v>3356.69</v>
      </c>
      <c r="F31" s="240" t="s">
        <v>167</v>
      </c>
      <c r="G31" s="241" t="s">
        <v>166</v>
      </c>
      <c r="H31" s="252">
        <v>1</v>
      </c>
      <c r="I31" s="389" t="s">
        <v>312</v>
      </c>
      <c r="J31" s="390"/>
      <c r="K31" s="390"/>
      <c r="L31" s="391"/>
    </row>
    <row r="32" spans="1:12" ht="30" thickBot="1" x14ac:dyDescent="0.3">
      <c r="A32" s="111">
        <v>2064.23</v>
      </c>
      <c r="B32" s="233"/>
      <c r="C32" s="237" t="s">
        <v>23</v>
      </c>
      <c r="D32" s="238" t="s">
        <v>12</v>
      </c>
      <c r="E32" s="239">
        <v>3356.69</v>
      </c>
      <c r="F32" s="240" t="s">
        <v>74</v>
      </c>
      <c r="G32" s="241" t="s">
        <v>25</v>
      </c>
      <c r="H32" s="252">
        <v>1</v>
      </c>
      <c r="I32" s="389" t="s">
        <v>331</v>
      </c>
      <c r="J32" s="390"/>
      <c r="K32" s="390"/>
      <c r="L32" s="391"/>
    </row>
    <row r="33" spans="1:13" ht="30" thickBot="1" x14ac:dyDescent="0.3">
      <c r="A33" s="111">
        <v>2064.23</v>
      </c>
      <c r="B33" s="233"/>
      <c r="C33" s="237" t="s">
        <v>23</v>
      </c>
      <c r="D33" s="238" t="s">
        <v>12</v>
      </c>
      <c r="E33" s="239">
        <v>3356.69</v>
      </c>
      <c r="F33" s="240" t="s">
        <v>75</v>
      </c>
      <c r="G33" s="241" t="s">
        <v>26</v>
      </c>
      <c r="H33" s="252">
        <v>1</v>
      </c>
      <c r="I33" s="389" t="s">
        <v>332</v>
      </c>
      <c r="J33" s="390"/>
      <c r="K33" s="390"/>
      <c r="L33" s="391"/>
    </row>
    <row r="34" spans="1:13" ht="44.25" thickBot="1" x14ac:dyDescent="0.3">
      <c r="A34" s="111">
        <v>2064.23</v>
      </c>
      <c r="B34" s="233"/>
      <c r="C34" s="237" t="s">
        <v>23</v>
      </c>
      <c r="D34" s="238" t="s">
        <v>12</v>
      </c>
      <c r="E34" s="239">
        <v>3356.69</v>
      </c>
      <c r="F34" s="240" t="s">
        <v>76</v>
      </c>
      <c r="G34" s="241" t="s">
        <v>27</v>
      </c>
      <c r="H34" s="252">
        <v>1</v>
      </c>
      <c r="I34" s="389" t="s">
        <v>333</v>
      </c>
      <c r="J34" s="390"/>
      <c r="K34" s="390"/>
      <c r="L34" s="391"/>
    </row>
    <row r="35" spans="1:13" ht="30" thickBot="1" x14ac:dyDescent="0.3">
      <c r="A35" s="111">
        <v>2064.23</v>
      </c>
      <c r="B35" s="233"/>
      <c r="C35" s="237" t="s">
        <v>23</v>
      </c>
      <c r="D35" s="238" t="s">
        <v>12</v>
      </c>
      <c r="E35" s="239">
        <v>3356.69</v>
      </c>
      <c r="F35" s="240" t="s">
        <v>77</v>
      </c>
      <c r="G35" s="241" t="s">
        <v>28</v>
      </c>
      <c r="H35" s="252">
        <v>1</v>
      </c>
      <c r="I35" s="389" t="s">
        <v>383</v>
      </c>
      <c r="J35" s="390"/>
      <c r="K35" s="390"/>
      <c r="L35" s="391"/>
    </row>
    <row r="36" spans="1:13" ht="16.5" thickBot="1" x14ac:dyDescent="0.3">
      <c r="A36" s="111">
        <v>2064.23</v>
      </c>
      <c r="B36" s="233"/>
      <c r="C36" s="237" t="s">
        <v>23</v>
      </c>
      <c r="D36" s="238" t="s">
        <v>12</v>
      </c>
      <c r="E36" s="239">
        <v>3356.69</v>
      </c>
      <c r="F36" s="240" t="s">
        <v>78</v>
      </c>
      <c r="G36" s="241" t="s">
        <v>29</v>
      </c>
      <c r="H36" s="252">
        <v>1</v>
      </c>
      <c r="I36" s="389" t="s">
        <v>366</v>
      </c>
      <c r="J36" s="390"/>
      <c r="K36" s="390"/>
      <c r="L36" s="391"/>
    </row>
    <row r="37" spans="1:13" ht="16.5" thickBot="1" x14ac:dyDescent="0.3">
      <c r="A37" s="111">
        <v>2064.23</v>
      </c>
      <c r="B37" s="233"/>
      <c r="C37" s="237" t="s">
        <v>23</v>
      </c>
      <c r="D37" s="238" t="s">
        <v>12</v>
      </c>
      <c r="E37" s="239">
        <v>3356.69</v>
      </c>
      <c r="F37" s="240" t="s">
        <v>79</v>
      </c>
      <c r="G37" s="241" t="s">
        <v>30</v>
      </c>
      <c r="H37" s="252">
        <v>1</v>
      </c>
      <c r="I37" s="263"/>
      <c r="J37" s="264"/>
      <c r="K37" s="264"/>
      <c r="L37" s="265"/>
    </row>
    <row r="38" spans="1:13" ht="16.5" thickBot="1" x14ac:dyDescent="0.3">
      <c r="A38" s="111">
        <v>2064.23</v>
      </c>
      <c r="B38" s="233"/>
      <c r="C38" s="237" t="s">
        <v>23</v>
      </c>
      <c r="D38" s="238" t="s">
        <v>12</v>
      </c>
      <c r="E38" s="239">
        <v>3356.69</v>
      </c>
      <c r="F38" s="240" t="s">
        <v>80</v>
      </c>
      <c r="G38" s="241" t="s">
        <v>376</v>
      </c>
      <c r="H38" s="252">
        <v>1</v>
      </c>
      <c r="I38" s="389" t="s">
        <v>377</v>
      </c>
      <c r="J38" s="390"/>
      <c r="K38" s="390"/>
      <c r="L38" s="391"/>
    </row>
    <row r="39" spans="1:13" ht="16.5" thickBot="1" x14ac:dyDescent="0.3">
      <c r="A39" s="111"/>
      <c r="B39" s="233"/>
      <c r="C39" s="237" t="s">
        <v>23</v>
      </c>
      <c r="D39" s="238" t="s">
        <v>12</v>
      </c>
      <c r="E39" s="239">
        <v>3356.69</v>
      </c>
      <c r="F39" s="240" t="s">
        <v>273</v>
      </c>
      <c r="G39" s="241" t="s">
        <v>251</v>
      </c>
      <c r="H39" s="252">
        <v>1</v>
      </c>
      <c r="I39" s="380"/>
      <c r="J39" s="380"/>
      <c r="K39" s="380"/>
      <c r="L39" s="380"/>
    </row>
    <row r="40" spans="1:13" ht="16.5" thickBot="1" x14ac:dyDescent="0.3">
      <c r="A40" s="111">
        <v>2064.23</v>
      </c>
      <c r="B40" s="233"/>
      <c r="C40" s="237" t="s">
        <v>23</v>
      </c>
      <c r="D40" s="238" t="s">
        <v>12</v>
      </c>
      <c r="E40" s="239">
        <v>3356.69</v>
      </c>
      <c r="F40" s="240" t="s">
        <v>81</v>
      </c>
      <c r="G40" s="241" t="s">
        <v>32</v>
      </c>
      <c r="H40" s="252">
        <v>1</v>
      </c>
      <c r="I40" s="388" t="s">
        <v>334</v>
      </c>
      <c r="J40" s="388"/>
      <c r="K40" s="388"/>
      <c r="L40" s="388"/>
    </row>
    <row r="41" spans="1:13" ht="27" thickBot="1" x14ac:dyDescent="0.3">
      <c r="A41" s="111">
        <v>2064.23</v>
      </c>
      <c r="B41" s="233"/>
      <c r="C41" s="237" t="s">
        <v>23</v>
      </c>
      <c r="D41" s="238" t="s">
        <v>12</v>
      </c>
      <c r="E41" s="239">
        <v>3356.69</v>
      </c>
      <c r="F41" s="240" t="s">
        <v>82</v>
      </c>
      <c r="G41" s="241" t="s">
        <v>33</v>
      </c>
      <c r="H41" s="252">
        <v>1</v>
      </c>
      <c r="I41" s="380"/>
      <c r="J41" s="380"/>
      <c r="K41" s="380"/>
      <c r="L41" s="380"/>
    </row>
    <row r="42" spans="1:13" ht="30" thickBot="1" x14ac:dyDescent="0.3">
      <c r="A42" s="111">
        <v>2064.23</v>
      </c>
      <c r="B42" s="233"/>
      <c r="C42" s="237" t="s">
        <v>23</v>
      </c>
      <c r="D42" s="238" t="s">
        <v>12</v>
      </c>
      <c r="E42" s="239">
        <v>3356.69</v>
      </c>
      <c r="F42" s="240" t="s">
        <v>83</v>
      </c>
      <c r="G42" s="241" t="s">
        <v>34</v>
      </c>
      <c r="H42" s="252">
        <v>1</v>
      </c>
      <c r="I42" s="389" t="s">
        <v>323</v>
      </c>
      <c r="J42" s="390"/>
      <c r="K42" s="390"/>
      <c r="L42" s="391"/>
    </row>
    <row r="43" spans="1:13" ht="30" thickBot="1" x14ac:dyDescent="0.3">
      <c r="A43" s="111">
        <v>2064.23</v>
      </c>
      <c r="B43" s="233"/>
      <c r="C43" s="237" t="s">
        <v>23</v>
      </c>
      <c r="D43" s="238" t="s">
        <v>12</v>
      </c>
      <c r="E43" s="239">
        <v>3356.69</v>
      </c>
      <c r="F43" s="240" t="s">
        <v>136</v>
      </c>
      <c r="G43" s="241" t="s">
        <v>137</v>
      </c>
      <c r="H43" s="252">
        <v>1</v>
      </c>
      <c r="I43" s="392" t="s">
        <v>324</v>
      </c>
      <c r="J43" s="393"/>
      <c r="K43" s="393"/>
      <c r="L43" s="393"/>
      <c r="M43" s="194"/>
    </row>
    <row r="44" spans="1:13" ht="16.5" thickBot="1" x14ac:dyDescent="0.3">
      <c r="A44" s="111"/>
      <c r="B44" s="233"/>
      <c r="C44" s="237" t="s">
        <v>23</v>
      </c>
      <c r="D44" s="238" t="s">
        <v>12</v>
      </c>
      <c r="E44" s="239">
        <v>3356.69</v>
      </c>
      <c r="F44" s="240" t="s">
        <v>301</v>
      </c>
      <c r="G44" s="241" t="s">
        <v>249</v>
      </c>
      <c r="H44" s="252">
        <v>1</v>
      </c>
      <c r="I44" s="266" t="s">
        <v>352</v>
      </c>
      <c r="J44" s="267"/>
      <c r="K44" s="267"/>
      <c r="L44" s="268"/>
    </row>
    <row r="45" spans="1:13" ht="44.25" thickBot="1" x14ac:dyDescent="0.3">
      <c r="A45" s="111"/>
      <c r="B45" s="233"/>
      <c r="C45" s="237" t="s">
        <v>23</v>
      </c>
      <c r="D45" s="238" t="s">
        <v>12</v>
      </c>
      <c r="E45" s="239">
        <v>3356.69</v>
      </c>
      <c r="F45" s="240" t="s">
        <v>380</v>
      </c>
      <c r="G45" s="241" t="s">
        <v>378</v>
      </c>
      <c r="H45" s="252">
        <v>1</v>
      </c>
      <c r="I45" s="266" t="s">
        <v>379</v>
      </c>
      <c r="J45" s="267"/>
      <c r="K45" s="267"/>
      <c r="L45" s="268"/>
    </row>
    <row r="46" spans="1:13" ht="16.5" thickBot="1" x14ac:dyDescent="0.3">
      <c r="A46" s="111"/>
      <c r="B46" s="233"/>
      <c r="C46" s="237" t="s">
        <v>23</v>
      </c>
      <c r="D46" s="238" t="s">
        <v>12</v>
      </c>
      <c r="E46" s="239">
        <v>3356.69</v>
      </c>
      <c r="F46" s="240" t="s">
        <v>247</v>
      </c>
      <c r="G46" s="241" t="s">
        <v>248</v>
      </c>
      <c r="H46" s="252">
        <v>1</v>
      </c>
      <c r="I46" s="389"/>
      <c r="J46" s="390"/>
      <c r="K46" s="390"/>
      <c r="L46" s="391"/>
    </row>
    <row r="47" spans="1:13" ht="39" thickBot="1" x14ac:dyDescent="0.3">
      <c r="A47" s="111">
        <v>2064.23</v>
      </c>
      <c r="B47" s="233"/>
      <c r="C47" s="237" t="s">
        <v>23</v>
      </c>
      <c r="D47" s="238" t="s">
        <v>12</v>
      </c>
      <c r="E47" s="239">
        <v>3356.69</v>
      </c>
      <c r="F47" s="240" t="s">
        <v>84</v>
      </c>
      <c r="G47" s="241" t="s">
        <v>57</v>
      </c>
      <c r="H47" s="252">
        <v>1</v>
      </c>
      <c r="I47" s="394" t="s">
        <v>313</v>
      </c>
      <c r="J47" s="395"/>
      <c r="K47" s="396"/>
      <c r="L47" s="269"/>
    </row>
    <row r="48" spans="1:13" ht="30" thickBot="1" x14ac:dyDescent="0.3">
      <c r="A48" s="111">
        <v>2064.23</v>
      </c>
      <c r="B48" s="233"/>
      <c r="C48" s="237" t="s">
        <v>23</v>
      </c>
      <c r="D48" s="238" t="s">
        <v>12</v>
      </c>
      <c r="E48" s="239">
        <v>3356.69</v>
      </c>
      <c r="F48" s="240" t="s">
        <v>85</v>
      </c>
      <c r="G48" s="246" t="s">
        <v>280</v>
      </c>
      <c r="H48" s="252">
        <v>1</v>
      </c>
      <c r="I48" s="394" t="s">
        <v>335</v>
      </c>
      <c r="J48" s="395"/>
      <c r="K48" s="396"/>
      <c r="L48" s="24"/>
    </row>
    <row r="49" spans="1:12" ht="39.75" thickBot="1" x14ac:dyDescent="0.3">
      <c r="A49" s="111">
        <v>2064.23</v>
      </c>
      <c r="B49" s="233"/>
      <c r="C49" s="237" t="s">
        <v>23</v>
      </c>
      <c r="D49" s="238" t="s">
        <v>12</v>
      </c>
      <c r="E49" s="239">
        <v>3356.69</v>
      </c>
      <c r="F49" s="247" t="s">
        <v>161</v>
      </c>
      <c r="G49" s="248" t="s">
        <v>162</v>
      </c>
      <c r="H49" s="252">
        <v>1</v>
      </c>
      <c r="I49" s="380" t="s">
        <v>364</v>
      </c>
      <c r="J49" s="380"/>
      <c r="K49" s="380"/>
      <c r="L49" s="380"/>
    </row>
    <row r="50" spans="1:12" ht="16.5" thickBot="1" x14ac:dyDescent="0.3">
      <c r="A50" s="111"/>
      <c r="B50" s="233"/>
      <c r="C50" s="237" t="s">
        <v>36</v>
      </c>
      <c r="D50" s="238" t="s">
        <v>12</v>
      </c>
      <c r="E50" s="239">
        <v>2496.21</v>
      </c>
      <c r="F50" s="247" t="s">
        <v>241</v>
      </c>
      <c r="G50" s="249" t="s">
        <v>286</v>
      </c>
      <c r="H50" s="252">
        <v>1</v>
      </c>
      <c r="I50" s="389"/>
      <c r="J50" s="390"/>
      <c r="K50" s="391"/>
      <c r="L50" s="24"/>
    </row>
    <row r="51" spans="1:12" ht="30" thickBot="1" x14ac:dyDescent="0.3">
      <c r="A51" s="111">
        <v>1535.08</v>
      </c>
      <c r="B51" s="233"/>
      <c r="C51" s="237" t="s">
        <v>36</v>
      </c>
      <c r="D51" s="238" t="s">
        <v>12</v>
      </c>
      <c r="E51" s="239">
        <v>2496.21</v>
      </c>
      <c r="F51" s="240" t="s">
        <v>86</v>
      </c>
      <c r="G51" s="241" t="s">
        <v>37</v>
      </c>
      <c r="H51" s="252">
        <v>1</v>
      </c>
      <c r="I51" s="389" t="s">
        <v>336</v>
      </c>
      <c r="J51" s="390"/>
      <c r="K51" s="390"/>
      <c r="L51" s="391"/>
    </row>
    <row r="52" spans="1:12" ht="30" thickBot="1" x14ac:dyDescent="0.3">
      <c r="A52" s="111"/>
      <c r="B52" s="233"/>
      <c r="C52" s="237" t="s">
        <v>36</v>
      </c>
      <c r="D52" s="238" t="s">
        <v>12</v>
      </c>
      <c r="E52" s="239">
        <v>2496.21</v>
      </c>
      <c r="F52" s="240" t="s">
        <v>260</v>
      </c>
      <c r="G52" s="241" t="s">
        <v>261</v>
      </c>
      <c r="H52" s="252">
        <v>1</v>
      </c>
      <c r="I52" s="392" t="s">
        <v>337</v>
      </c>
      <c r="J52" s="393"/>
      <c r="K52" s="393"/>
      <c r="L52" s="397"/>
    </row>
    <row r="53" spans="1:12" ht="30" thickBot="1" x14ac:dyDescent="0.3">
      <c r="A53" s="111"/>
      <c r="B53" s="233"/>
      <c r="C53" s="234" t="s">
        <v>36</v>
      </c>
      <c r="D53" s="4" t="s">
        <v>12</v>
      </c>
      <c r="E53" s="239">
        <v>2496.21</v>
      </c>
      <c r="F53" s="27" t="s">
        <v>289</v>
      </c>
      <c r="G53" s="6" t="s">
        <v>358</v>
      </c>
      <c r="H53" s="251">
        <v>2</v>
      </c>
      <c r="I53" s="381" t="s">
        <v>382</v>
      </c>
      <c r="J53" s="382"/>
      <c r="K53" s="382"/>
      <c r="L53" s="383"/>
    </row>
    <row r="54" spans="1:12" ht="30" thickBot="1" x14ac:dyDescent="0.3">
      <c r="A54" s="111">
        <v>1535.08</v>
      </c>
      <c r="B54" s="233"/>
      <c r="C54" s="234" t="s">
        <v>36</v>
      </c>
      <c r="D54" s="4" t="s">
        <v>12</v>
      </c>
      <c r="E54" s="239">
        <v>2496.21</v>
      </c>
      <c r="F54" s="27" t="s">
        <v>87</v>
      </c>
      <c r="G54" s="6" t="s">
        <v>354</v>
      </c>
      <c r="H54" s="251">
        <v>2</v>
      </c>
      <c r="I54" s="386" t="s">
        <v>359</v>
      </c>
      <c r="J54" s="398"/>
      <c r="K54" s="398"/>
      <c r="L54" s="387"/>
    </row>
    <row r="55" spans="1:12" ht="30" thickBot="1" x14ac:dyDescent="0.3">
      <c r="A55" s="111">
        <v>1535.08</v>
      </c>
      <c r="B55" s="233"/>
      <c r="C55" s="234" t="s">
        <v>36</v>
      </c>
      <c r="D55" s="4" t="s">
        <v>12</v>
      </c>
      <c r="E55" s="239">
        <v>2496.21</v>
      </c>
      <c r="F55" s="27" t="s">
        <v>88</v>
      </c>
      <c r="G55" s="6" t="s">
        <v>38</v>
      </c>
      <c r="H55" s="251">
        <v>1</v>
      </c>
      <c r="I55" s="381" t="s">
        <v>338</v>
      </c>
      <c r="J55" s="382"/>
      <c r="K55" s="383"/>
    </row>
    <row r="56" spans="1:12" ht="30" thickBot="1" x14ac:dyDescent="0.3">
      <c r="A56" s="111">
        <v>1535.08</v>
      </c>
      <c r="B56" s="233"/>
      <c r="C56" s="234" t="s">
        <v>36</v>
      </c>
      <c r="D56" s="4" t="s">
        <v>12</v>
      </c>
      <c r="E56" s="239">
        <v>2496.21</v>
      </c>
      <c r="F56" s="27" t="s">
        <v>89</v>
      </c>
      <c r="G56" s="6" t="s">
        <v>285</v>
      </c>
      <c r="H56" s="251">
        <v>1</v>
      </c>
      <c r="I56" s="381" t="s">
        <v>318</v>
      </c>
      <c r="J56" s="382"/>
      <c r="K56" s="383"/>
    </row>
    <row r="57" spans="1:12" ht="30" thickBot="1" x14ac:dyDescent="0.3">
      <c r="A57" s="111"/>
      <c r="B57" s="233"/>
      <c r="C57" s="234" t="s">
        <v>36</v>
      </c>
      <c r="D57" s="4" t="s">
        <v>12</v>
      </c>
      <c r="E57" s="239">
        <v>2496.21</v>
      </c>
      <c r="F57" s="27" t="s">
        <v>258</v>
      </c>
      <c r="G57" s="6" t="s">
        <v>259</v>
      </c>
      <c r="H57" s="251">
        <v>1</v>
      </c>
      <c r="I57" s="386" t="s">
        <v>339</v>
      </c>
      <c r="J57" s="398"/>
      <c r="K57" s="387"/>
    </row>
    <row r="58" spans="1:12" ht="16.5" thickBot="1" x14ac:dyDescent="0.3">
      <c r="A58" s="111">
        <v>1535.08</v>
      </c>
      <c r="B58" s="233"/>
      <c r="C58" s="234" t="s">
        <v>36</v>
      </c>
      <c r="D58" s="4" t="s">
        <v>12</v>
      </c>
      <c r="E58" s="239">
        <v>2496.21</v>
      </c>
      <c r="F58" s="27" t="s">
        <v>90</v>
      </c>
      <c r="G58" s="6" t="s">
        <v>282</v>
      </c>
      <c r="H58" s="251">
        <v>1</v>
      </c>
      <c r="I58" s="381" t="s">
        <v>340</v>
      </c>
      <c r="J58" s="382"/>
      <c r="K58" s="382"/>
      <c r="L58" s="383"/>
    </row>
    <row r="59" spans="1:12" ht="30" thickBot="1" x14ac:dyDescent="0.3">
      <c r="A59" s="111">
        <v>1535.08</v>
      </c>
      <c r="B59" s="233"/>
      <c r="C59" s="234" t="s">
        <v>36</v>
      </c>
      <c r="D59" s="4" t="s">
        <v>12</v>
      </c>
      <c r="E59" s="239">
        <v>2496.21</v>
      </c>
      <c r="F59" s="27" t="s">
        <v>124</v>
      </c>
      <c r="G59" s="6" t="s">
        <v>125</v>
      </c>
      <c r="H59" s="251">
        <v>1</v>
      </c>
      <c r="I59" s="388" t="s">
        <v>341</v>
      </c>
      <c r="J59" s="388"/>
      <c r="K59" s="388"/>
      <c r="L59" s="388"/>
    </row>
    <row r="60" spans="1:12" ht="30" thickBot="1" x14ac:dyDescent="0.3">
      <c r="A60" s="111">
        <v>1535.08</v>
      </c>
      <c r="B60" s="233"/>
      <c r="C60" s="234" t="s">
        <v>36</v>
      </c>
      <c r="D60" s="4" t="s">
        <v>12</v>
      </c>
      <c r="E60" s="239">
        <v>2496.21</v>
      </c>
      <c r="F60" s="27" t="s">
        <v>91</v>
      </c>
      <c r="G60" s="6" t="s">
        <v>212</v>
      </c>
      <c r="H60" s="251">
        <v>2</v>
      </c>
      <c r="I60" s="388" t="s">
        <v>360</v>
      </c>
      <c r="J60" s="388"/>
      <c r="K60" s="388"/>
      <c r="L60" s="388"/>
    </row>
    <row r="61" spans="1:12" ht="16.5" thickBot="1" x14ac:dyDescent="0.3">
      <c r="A61" s="111"/>
      <c r="B61" s="233"/>
      <c r="C61" s="234" t="s">
        <v>36</v>
      </c>
      <c r="D61" s="4" t="s">
        <v>12</v>
      </c>
      <c r="E61" s="239">
        <v>2496.21</v>
      </c>
      <c r="F61" s="27" t="s">
        <v>262</v>
      </c>
      <c r="G61" s="6" t="s">
        <v>281</v>
      </c>
      <c r="H61" s="251">
        <v>1</v>
      </c>
      <c r="I61" s="388" t="s">
        <v>342</v>
      </c>
      <c r="J61" s="388"/>
      <c r="K61" s="388"/>
      <c r="L61" s="388"/>
    </row>
    <row r="62" spans="1:12" ht="30" thickBot="1" x14ac:dyDescent="0.3">
      <c r="A62" s="111"/>
      <c r="B62" s="233"/>
      <c r="C62" s="234" t="s">
        <v>36</v>
      </c>
      <c r="D62" s="4" t="s">
        <v>12</v>
      </c>
      <c r="E62" s="239">
        <v>2496.21</v>
      </c>
      <c r="F62" s="27" t="s">
        <v>363</v>
      </c>
      <c r="G62" s="6" t="s">
        <v>264</v>
      </c>
      <c r="H62" s="251">
        <v>1</v>
      </c>
      <c r="I62" s="388"/>
      <c r="J62" s="388"/>
      <c r="K62" s="388"/>
      <c r="L62" s="388"/>
    </row>
    <row r="63" spans="1:12" ht="30" thickBot="1" x14ac:dyDescent="0.3">
      <c r="A63" s="111">
        <v>1535.08</v>
      </c>
      <c r="B63" s="233"/>
      <c r="C63" s="234" t="s">
        <v>36</v>
      </c>
      <c r="D63" s="4" t="s">
        <v>12</v>
      </c>
      <c r="E63" s="239">
        <v>2496.21</v>
      </c>
      <c r="F63" s="27" t="s">
        <v>92</v>
      </c>
      <c r="G63" s="6" t="s">
        <v>42</v>
      </c>
      <c r="H63" s="251">
        <v>1</v>
      </c>
      <c r="I63" s="388" t="s">
        <v>343</v>
      </c>
      <c r="J63" s="388"/>
      <c r="K63" s="388"/>
      <c r="L63" s="388"/>
    </row>
    <row r="64" spans="1:12" ht="16.5" thickBot="1" x14ac:dyDescent="0.3">
      <c r="A64" s="111">
        <v>1106.51</v>
      </c>
      <c r="B64" s="233"/>
      <c r="C64" s="234" t="s">
        <v>43</v>
      </c>
      <c r="D64" s="4" t="s">
        <v>12</v>
      </c>
      <c r="E64" s="84">
        <v>1799.29</v>
      </c>
      <c r="F64" s="27" t="s">
        <v>93</v>
      </c>
      <c r="G64" s="6" t="s">
        <v>284</v>
      </c>
      <c r="H64" s="251">
        <v>1</v>
      </c>
      <c r="I64" s="270" t="s">
        <v>353</v>
      </c>
      <c r="K64" s="271"/>
    </row>
    <row r="65" spans="1:17" ht="30" thickBot="1" x14ac:dyDescent="0.3">
      <c r="A65" s="142">
        <v>1106.51</v>
      </c>
      <c r="B65" s="186"/>
      <c r="C65" s="208" t="s">
        <v>43</v>
      </c>
      <c r="D65" s="147" t="s">
        <v>12</v>
      </c>
      <c r="E65" s="84">
        <v>1799.29</v>
      </c>
      <c r="F65" s="148" t="s">
        <v>94</v>
      </c>
      <c r="G65" s="14" t="s">
        <v>45</v>
      </c>
      <c r="H65" s="251">
        <v>4</v>
      </c>
      <c r="I65" s="381" t="s">
        <v>357</v>
      </c>
      <c r="J65" s="382"/>
      <c r="K65" s="382"/>
      <c r="L65" s="383"/>
    </row>
    <row r="66" spans="1:17" ht="30" thickBot="1" x14ac:dyDescent="0.3">
      <c r="A66" s="111">
        <v>1106.51</v>
      </c>
      <c r="B66" s="233"/>
      <c r="C66" s="234" t="s">
        <v>43</v>
      </c>
      <c r="D66" s="4" t="s">
        <v>12</v>
      </c>
      <c r="E66" s="84">
        <v>1799.29</v>
      </c>
      <c r="F66" s="27" t="s">
        <v>95</v>
      </c>
      <c r="G66" s="6" t="s">
        <v>46</v>
      </c>
      <c r="H66" s="251">
        <v>1</v>
      </c>
      <c r="I66" s="386" t="s">
        <v>344</v>
      </c>
      <c r="J66" s="398"/>
      <c r="K66" s="398"/>
      <c r="L66" s="387"/>
    </row>
    <row r="67" spans="1:17" ht="30" thickBot="1" x14ac:dyDescent="0.3">
      <c r="A67" s="142">
        <v>1106.51</v>
      </c>
      <c r="B67" s="186"/>
      <c r="C67" s="208" t="s">
        <v>43</v>
      </c>
      <c r="D67" s="147" t="s">
        <v>12</v>
      </c>
      <c r="E67" s="84">
        <v>1799.29</v>
      </c>
      <c r="F67" s="148" t="s">
        <v>96</v>
      </c>
      <c r="G67" s="6" t="s">
        <v>47</v>
      </c>
      <c r="H67" s="251">
        <v>1</v>
      </c>
      <c r="I67" s="381" t="s">
        <v>345</v>
      </c>
      <c r="J67" s="382"/>
      <c r="K67" s="382"/>
      <c r="L67" s="383"/>
    </row>
    <row r="68" spans="1:17" ht="29.25" thickBot="1" x14ac:dyDescent="0.3">
      <c r="A68" s="142">
        <v>990.66</v>
      </c>
      <c r="B68" s="186"/>
      <c r="C68" s="208" t="s">
        <v>48</v>
      </c>
      <c r="D68" s="147" t="s">
        <v>12</v>
      </c>
      <c r="E68" s="228">
        <v>1610.93</v>
      </c>
      <c r="F68" s="148" t="s">
        <v>97</v>
      </c>
      <c r="G68" s="231" t="s">
        <v>49</v>
      </c>
      <c r="H68" s="251">
        <v>2</v>
      </c>
      <c r="I68" s="381" t="s">
        <v>381</v>
      </c>
      <c r="J68" s="382"/>
      <c r="K68" s="382"/>
      <c r="L68" s="382"/>
      <c r="M68" s="383"/>
    </row>
    <row r="69" spans="1:17" ht="16.5" thickBot="1" x14ac:dyDescent="0.3">
      <c r="A69" s="142">
        <v>990.66</v>
      </c>
      <c r="B69" s="186"/>
      <c r="C69" s="208" t="s">
        <v>48</v>
      </c>
      <c r="D69" s="147" t="s">
        <v>12</v>
      </c>
      <c r="E69" s="228">
        <v>1610.93</v>
      </c>
      <c r="F69" s="148" t="s">
        <v>98</v>
      </c>
      <c r="G69" s="231" t="s">
        <v>50</v>
      </c>
      <c r="H69" s="251">
        <v>2</v>
      </c>
      <c r="I69" s="384" t="s">
        <v>346</v>
      </c>
      <c r="J69" s="385"/>
    </row>
    <row r="70" spans="1:17" ht="29.25" thickBot="1" x14ac:dyDescent="0.3">
      <c r="A70" s="142">
        <v>990.66</v>
      </c>
      <c r="B70" s="186"/>
      <c r="C70" s="208" t="s">
        <v>48</v>
      </c>
      <c r="D70" s="147" t="s">
        <v>12</v>
      </c>
      <c r="E70" s="228">
        <v>1610.93</v>
      </c>
      <c r="F70" s="148" t="s">
        <v>99</v>
      </c>
      <c r="G70" s="231" t="s">
        <v>51</v>
      </c>
      <c r="H70" s="251">
        <v>3</v>
      </c>
      <c r="I70" s="201" t="s">
        <v>361</v>
      </c>
      <c r="J70" s="193"/>
      <c r="K70" s="193"/>
      <c r="L70" s="193"/>
      <c r="M70" s="193"/>
      <c r="N70" s="194"/>
    </row>
    <row r="71" spans="1:17" ht="29.25" thickBot="1" x14ac:dyDescent="0.3">
      <c r="A71" s="142"/>
      <c r="B71" s="186"/>
      <c r="C71" s="208" t="s">
        <v>52</v>
      </c>
      <c r="D71" s="158" t="s">
        <v>12</v>
      </c>
      <c r="E71" s="228">
        <v>1463.95</v>
      </c>
      <c r="F71" s="148" t="s">
        <v>100</v>
      </c>
      <c r="G71" s="231" t="s">
        <v>283</v>
      </c>
      <c r="H71" s="251">
        <v>12</v>
      </c>
      <c r="I71" s="381" t="s">
        <v>362</v>
      </c>
      <c r="J71" s="382"/>
      <c r="K71" s="382"/>
      <c r="L71" s="382"/>
      <c r="M71" s="382"/>
      <c r="N71" s="382"/>
      <c r="O71" s="382"/>
      <c r="P71" s="382"/>
      <c r="Q71" s="383"/>
    </row>
    <row r="72" spans="1:17" ht="16.5" thickBot="1" x14ac:dyDescent="0.3">
      <c r="A72" s="142"/>
      <c r="B72" s="185"/>
      <c r="C72" s="207" t="s">
        <v>175</v>
      </c>
      <c r="D72" s="183" t="s">
        <v>12</v>
      </c>
      <c r="E72" s="228">
        <v>4080.95</v>
      </c>
      <c r="F72" s="146" t="s">
        <v>177</v>
      </c>
      <c r="G72" s="232" t="s">
        <v>176</v>
      </c>
      <c r="H72" s="251">
        <v>2</v>
      </c>
      <c r="I72" s="386" t="s">
        <v>347</v>
      </c>
      <c r="J72" s="398"/>
      <c r="K72" s="387"/>
    </row>
    <row r="73" spans="1:17" ht="15.75" thickBot="1" x14ac:dyDescent="0.3">
      <c r="A73" s="160">
        <f>'12'!D59</f>
        <v>0</v>
      </c>
      <c r="B73" s="159"/>
      <c r="C73" s="159"/>
      <c r="D73" s="274"/>
      <c r="E73" s="159"/>
      <c r="F73" s="159"/>
      <c r="G73" s="159"/>
      <c r="H73" s="230"/>
    </row>
    <row r="74" spans="1:17" ht="19.5" thickBot="1" x14ac:dyDescent="0.3">
      <c r="A74" s="162"/>
      <c r="B74" s="161"/>
      <c r="C74" s="161"/>
      <c r="D74" s="161"/>
      <c r="E74" s="161"/>
      <c r="F74" s="161"/>
      <c r="G74" s="161"/>
      <c r="H74" s="254">
        <v>79</v>
      </c>
    </row>
    <row r="75" spans="1:17" ht="19.5" thickBot="1" x14ac:dyDescent="0.35">
      <c r="A75" s="165">
        <f>'12'!D61</f>
        <v>0</v>
      </c>
      <c r="B75" s="187"/>
      <c r="C75" s="166" t="s">
        <v>160</v>
      </c>
      <c r="D75" s="163"/>
      <c r="E75" s="145">
        <f t="shared" ref="E75:E76" si="0">A75*(6.23%)+A75</f>
        <v>0</v>
      </c>
      <c r="F75" s="167"/>
      <c r="G75" s="168"/>
      <c r="H75" s="255"/>
    </row>
    <row r="76" spans="1:17" ht="16.5" thickBot="1" x14ac:dyDescent="0.3">
      <c r="A76" s="142">
        <f>'12'!D62</f>
        <v>0</v>
      </c>
      <c r="B76" s="186"/>
      <c r="C76" s="132"/>
      <c r="D76" s="132"/>
      <c r="E76" s="145">
        <f t="shared" si="0"/>
        <v>0</v>
      </c>
      <c r="F76" s="169" t="s">
        <v>118</v>
      </c>
      <c r="G76" s="169" t="s">
        <v>120</v>
      </c>
      <c r="H76" s="255"/>
    </row>
    <row r="77" spans="1:17" ht="30" thickBot="1" x14ac:dyDescent="0.3">
      <c r="A77" s="142">
        <v>788</v>
      </c>
      <c r="B77" s="186"/>
      <c r="C77" s="132"/>
      <c r="D77" s="132"/>
      <c r="E77" s="170">
        <v>1406.38</v>
      </c>
      <c r="F77" s="171" t="s">
        <v>117</v>
      </c>
      <c r="G77" s="172" t="s">
        <v>127</v>
      </c>
      <c r="H77" s="256">
        <v>1</v>
      </c>
      <c r="I77" s="201" t="s">
        <v>348</v>
      </c>
      <c r="J77" s="194"/>
    </row>
    <row r="78" spans="1:17" ht="30" thickBot="1" x14ac:dyDescent="0.3">
      <c r="A78" s="142">
        <v>945.38</v>
      </c>
      <c r="B78" s="186"/>
      <c r="C78" s="174"/>
      <c r="D78" s="132"/>
      <c r="E78" s="170">
        <v>1792.43</v>
      </c>
      <c r="F78" s="175" t="s">
        <v>115</v>
      </c>
      <c r="G78" s="176" t="s">
        <v>128</v>
      </c>
      <c r="H78" s="32">
        <v>1</v>
      </c>
    </row>
    <row r="79" spans="1:17" ht="58.5" thickBot="1" x14ac:dyDescent="0.3">
      <c r="A79" s="275" t="s">
        <v>374</v>
      </c>
      <c r="B79" s="134"/>
      <c r="C79" s="174">
        <v>0</v>
      </c>
      <c r="D79" s="132"/>
      <c r="E79" s="170">
        <v>2496.21</v>
      </c>
      <c r="F79" s="178" t="s">
        <v>116</v>
      </c>
      <c r="G79" s="179" t="s">
        <v>375</v>
      </c>
      <c r="H79" s="49">
        <v>1</v>
      </c>
    </row>
    <row r="80" spans="1:17" ht="15.75" thickBot="1" x14ac:dyDescent="0.3">
      <c r="A80" s="134"/>
      <c r="B80" s="134"/>
      <c r="C80" s="132"/>
      <c r="D80" s="132"/>
      <c r="E80" s="132"/>
      <c r="F80" s="132"/>
      <c r="G80" s="132"/>
      <c r="H80" s="255"/>
      <c r="I80" s="132"/>
      <c r="J80" s="132"/>
      <c r="K80" s="132"/>
      <c r="L80" s="132"/>
    </row>
    <row r="81" spans="1:12" ht="19.5" thickBot="1" x14ac:dyDescent="0.3">
      <c r="A81" s="134"/>
      <c r="B81" s="134"/>
      <c r="C81" s="132"/>
      <c r="D81" s="132"/>
      <c r="E81" s="132"/>
      <c r="F81" s="132"/>
      <c r="G81" s="132"/>
      <c r="H81" s="254">
        <v>82</v>
      </c>
      <c r="I81" s="132"/>
      <c r="J81" s="132"/>
      <c r="K81" s="132"/>
      <c r="L81" s="132"/>
    </row>
    <row r="82" spans="1:12" ht="19.5" thickBot="1" x14ac:dyDescent="0.35">
      <c r="A82" s="335" t="s">
        <v>351</v>
      </c>
      <c r="B82" s="336"/>
      <c r="C82" s="336"/>
      <c r="D82" s="336"/>
      <c r="E82" s="336"/>
      <c r="F82" s="336"/>
      <c r="G82" s="337"/>
      <c r="H82" s="132"/>
      <c r="I82" s="132"/>
      <c r="J82" s="132"/>
      <c r="K82" s="132"/>
      <c r="L82" s="132"/>
    </row>
  </sheetData>
  <mergeCells count="61">
    <mergeCell ref="A82:G82"/>
    <mergeCell ref="I71:Q71"/>
    <mergeCell ref="I72:K72"/>
    <mergeCell ref="I30:K30"/>
    <mergeCell ref="I63:L63"/>
    <mergeCell ref="I65:L65"/>
    <mergeCell ref="I66:L66"/>
    <mergeCell ref="I67:L67"/>
    <mergeCell ref="I68:M68"/>
    <mergeCell ref="I69:J69"/>
    <mergeCell ref="I57:K57"/>
    <mergeCell ref="I58:L58"/>
    <mergeCell ref="I59:L59"/>
    <mergeCell ref="I60:L60"/>
    <mergeCell ref="I61:L61"/>
    <mergeCell ref="I62:L62"/>
    <mergeCell ref="I56:K56"/>
    <mergeCell ref="I43:L43"/>
    <mergeCell ref="I46:L46"/>
    <mergeCell ref="I47:K47"/>
    <mergeCell ref="I48:K48"/>
    <mergeCell ref="I49:L49"/>
    <mergeCell ref="I50:K50"/>
    <mergeCell ref="I51:L51"/>
    <mergeCell ref="I52:L52"/>
    <mergeCell ref="I53:L53"/>
    <mergeCell ref="I54:L54"/>
    <mergeCell ref="I55:K55"/>
    <mergeCell ref="I42:L42"/>
    <mergeCell ref="I29:K29"/>
    <mergeCell ref="I31:L31"/>
    <mergeCell ref="I32:L32"/>
    <mergeCell ref="I33:L33"/>
    <mergeCell ref="I34:L34"/>
    <mergeCell ref="I35:L35"/>
    <mergeCell ref="I36:L36"/>
    <mergeCell ref="I38:L38"/>
    <mergeCell ref="I39:L39"/>
    <mergeCell ref="I40:L40"/>
    <mergeCell ref="I41:L41"/>
    <mergeCell ref="I28:K28"/>
    <mergeCell ref="I11:K11"/>
    <mergeCell ref="I12:J12"/>
    <mergeCell ref="I16:J16"/>
    <mergeCell ref="I19:K19"/>
    <mergeCell ref="I20:K20"/>
    <mergeCell ref="I22:K22"/>
    <mergeCell ref="I23:K23"/>
    <mergeCell ref="I24:K24"/>
    <mergeCell ref="I25:K25"/>
    <mergeCell ref="I26:K26"/>
    <mergeCell ref="I27:K27"/>
    <mergeCell ref="C8:C10"/>
    <mergeCell ref="F8:F10"/>
    <mergeCell ref="G8:G10"/>
    <mergeCell ref="H8:H10"/>
    <mergeCell ref="A1:H1"/>
    <mergeCell ref="A2:H2"/>
    <mergeCell ref="A3:H3"/>
    <mergeCell ref="A5:H5"/>
    <mergeCell ref="C7:F7"/>
  </mergeCells>
  <pageMargins left="0.511811024" right="0.511811024" top="0.78740157499999996" bottom="0.78740157499999996" header="0.31496062000000002" footer="0.31496062000000002"/>
  <pageSetup paperSize="9" scale="59" fitToHeight="0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topLeftCell="A25" workbookViewId="0">
      <selection activeCell="A5" sqref="A5"/>
    </sheetView>
  </sheetViews>
  <sheetFormatPr defaultRowHeight="17.100000000000001" customHeight="1" x14ac:dyDescent="0.25"/>
  <cols>
    <col min="4" max="4" width="17.5703125" customWidth="1"/>
    <col min="5" max="5" width="16.140625" customWidth="1"/>
    <col min="6" max="6" width="15.28515625" customWidth="1"/>
    <col min="7" max="7" width="46" customWidth="1"/>
    <col min="8" max="8" width="12.85546875" customWidth="1"/>
  </cols>
  <sheetData>
    <row r="1" spans="1:8" ht="17.100000000000001" customHeight="1" x14ac:dyDescent="0.25">
      <c r="A1" s="402" t="s">
        <v>133</v>
      </c>
      <c r="B1" s="403"/>
      <c r="C1" s="403"/>
      <c r="D1" s="403"/>
      <c r="E1" s="403"/>
      <c r="F1" s="403"/>
      <c r="G1" s="403"/>
      <c r="H1" s="404"/>
    </row>
    <row r="2" spans="1:8" ht="17.100000000000001" customHeight="1" x14ac:dyDescent="0.25">
      <c r="A2" s="405" t="s">
        <v>134</v>
      </c>
      <c r="B2" s="406"/>
      <c r="C2" s="406"/>
      <c r="D2" s="406"/>
      <c r="E2" s="406"/>
      <c r="F2" s="406"/>
      <c r="G2" s="406"/>
      <c r="H2" s="407"/>
    </row>
    <row r="3" spans="1:8" ht="17.100000000000001" customHeight="1" x14ac:dyDescent="0.25">
      <c r="A3" s="408" t="s">
        <v>135</v>
      </c>
      <c r="B3" s="409"/>
      <c r="C3" s="409"/>
      <c r="D3" s="409"/>
      <c r="E3" s="409"/>
      <c r="F3" s="409"/>
      <c r="G3" s="409"/>
      <c r="H3" s="410"/>
    </row>
    <row r="4" spans="1:8" ht="17.100000000000001" customHeight="1" thickBot="1" x14ac:dyDescent="0.3">
      <c r="A4" s="281"/>
      <c r="B4" s="282"/>
      <c r="C4" s="283"/>
      <c r="D4" s="283"/>
      <c r="E4" s="283"/>
      <c r="F4" s="283"/>
      <c r="G4" s="283"/>
      <c r="H4" s="284"/>
    </row>
    <row r="5" spans="1:8" ht="26.25" customHeight="1" thickBot="1" x14ac:dyDescent="0.4">
      <c r="A5" s="317" t="s">
        <v>224</v>
      </c>
      <c r="B5" s="318"/>
      <c r="C5" s="318"/>
      <c r="D5" s="318"/>
      <c r="E5" s="318"/>
      <c r="F5" s="318"/>
      <c r="G5" s="318"/>
      <c r="H5" s="319"/>
    </row>
    <row r="6" spans="1:8" ht="17.100000000000001" customHeight="1" thickBot="1" x14ac:dyDescent="0.3">
      <c r="A6" s="285"/>
      <c r="B6" s="286"/>
      <c r="C6" s="287"/>
      <c r="D6" s="287"/>
      <c r="E6" s="287"/>
      <c r="F6" s="287"/>
      <c r="G6" s="287"/>
      <c r="H6" s="205"/>
    </row>
    <row r="7" spans="1:8" ht="21.75" customHeight="1" thickBot="1" x14ac:dyDescent="0.3">
      <c r="A7" s="288"/>
      <c r="B7" s="280"/>
      <c r="C7" s="411" t="s">
        <v>384</v>
      </c>
      <c r="D7" s="412"/>
      <c r="E7" s="412"/>
      <c r="F7" s="413"/>
      <c r="G7" s="289"/>
      <c r="H7" s="290"/>
    </row>
    <row r="8" spans="1:8" ht="17.100000000000001" customHeight="1" thickBot="1" x14ac:dyDescent="0.3">
      <c r="A8" s="288"/>
      <c r="B8" s="280"/>
      <c r="C8" s="350" t="s">
        <v>0</v>
      </c>
      <c r="D8" s="10" t="s">
        <v>1</v>
      </c>
      <c r="E8" s="3" t="s">
        <v>4</v>
      </c>
      <c r="F8" s="322" t="s">
        <v>54</v>
      </c>
      <c r="G8" s="414" t="s">
        <v>6</v>
      </c>
      <c r="H8" s="417" t="s">
        <v>7</v>
      </c>
    </row>
    <row r="9" spans="1:8" ht="17.100000000000001" customHeight="1" x14ac:dyDescent="0.25">
      <c r="A9" s="300" t="s">
        <v>59</v>
      </c>
      <c r="B9" s="184"/>
      <c r="C9" s="351"/>
      <c r="D9" s="1" t="s">
        <v>2</v>
      </c>
      <c r="E9" s="2"/>
      <c r="F9" s="323"/>
      <c r="G9" s="415"/>
      <c r="H9" s="418"/>
    </row>
    <row r="10" spans="1:8" ht="17.100000000000001" customHeight="1" thickBot="1" x14ac:dyDescent="0.3">
      <c r="A10" s="301" t="s">
        <v>55</v>
      </c>
      <c r="B10" s="141"/>
      <c r="C10" s="352"/>
      <c r="D10" s="1" t="s">
        <v>3</v>
      </c>
      <c r="E10" s="2">
        <v>8567.1</v>
      </c>
      <c r="F10" s="348"/>
      <c r="G10" s="416"/>
      <c r="H10" s="419"/>
    </row>
    <row r="11" spans="1:8" ht="17.100000000000001" customHeight="1" thickBot="1" x14ac:dyDescent="0.3">
      <c r="A11" s="302" t="s">
        <v>385</v>
      </c>
      <c r="B11" s="235"/>
      <c r="C11" s="236" t="s">
        <v>8</v>
      </c>
      <c r="D11" s="17" t="s">
        <v>9</v>
      </c>
      <c r="E11" s="84">
        <v>13999.19</v>
      </c>
      <c r="F11" s="26" t="s">
        <v>62</v>
      </c>
      <c r="G11" s="16" t="s">
        <v>10</v>
      </c>
      <c r="H11" s="291">
        <v>1</v>
      </c>
    </row>
    <row r="12" spans="1:8" ht="17.100000000000001" customHeight="1" thickBot="1" x14ac:dyDescent="0.3">
      <c r="A12" s="302">
        <v>4207.3100000000004</v>
      </c>
      <c r="B12" s="233"/>
      <c r="C12" s="234" t="s">
        <v>11</v>
      </c>
      <c r="D12" s="4" t="s">
        <v>12</v>
      </c>
      <c r="E12" s="84">
        <v>10952.1</v>
      </c>
      <c r="F12" s="27" t="s">
        <v>63</v>
      </c>
      <c r="G12" s="6" t="s">
        <v>13</v>
      </c>
      <c r="H12" s="292">
        <v>1</v>
      </c>
    </row>
    <row r="13" spans="1:8" ht="17.100000000000001" customHeight="1" thickBot="1" x14ac:dyDescent="0.3">
      <c r="A13" s="302">
        <v>4207.3100000000004</v>
      </c>
      <c r="B13" s="233"/>
      <c r="C13" s="234" t="s">
        <v>11</v>
      </c>
      <c r="D13" s="4" t="s">
        <v>12</v>
      </c>
      <c r="E13" s="84">
        <v>10952.1</v>
      </c>
      <c r="F13" s="27" t="s">
        <v>64</v>
      </c>
      <c r="G13" s="6" t="s">
        <v>14</v>
      </c>
      <c r="H13" s="292">
        <v>1</v>
      </c>
    </row>
    <row r="14" spans="1:8" ht="17.100000000000001" customHeight="1" thickBot="1" x14ac:dyDescent="0.3">
      <c r="A14" s="302"/>
      <c r="B14" s="233"/>
      <c r="C14" s="234" t="s">
        <v>370</v>
      </c>
      <c r="D14" s="4" t="s">
        <v>12</v>
      </c>
      <c r="E14" s="84">
        <v>6571.26</v>
      </c>
      <c r="F14" s="27" t="s">
        <v>367</v>
      </c>
      <c r="G14" s="6" t="s">
        <v>368</v>
      </c>
      <c r="H14" s="292">
        <v>1</v>
      </c>
    </row>
    <row r="15" spans="1:8" ht="17.100000000000001" customHeight="1" thickBot="1" x14ac:dyDescent="0.3">
      <c r="A15" s="302">
        <v>4207.3100000000004</v>
      </c>
      <c r="B15" s="233"/>
      <c r="C15" s="234" t="s">
        <v>11</v>
      </c>
      <c r="D15" s="4" t="s">
        <v>12</v>
      </c>
      <c r="E15" s="84">
        <v>10952.1</v>
      </c>
      <c r="F15" s="27" t="s">
        <v>65</v>
      </c>
      <c r="G15" s="6" t="s">
        <v>15</v>
      </c>
      <c r="H15" s="292">
        <v>1</v>
      </c>
    </row>
    <row r="16" spans="1:8" ht="17.100000000000001" customHeight="1" thickBot="1" x14ac:dyDescent="0.3">
      <c r="A16" s="302">
        <v>4207.3100000000004</v>
      </c>
      <c r="B16" s="233"/>
      <c r="C16" s="234" t="s">
        <v>11</v>
      </c>
      <c r="D16" s="4" t="s">
        <v>12</v>
      </c>
      <c r="E16" s="84">
        <v>10952.1</v>
      </c>
      <c r="F16" s="27" t="s">
        <v>66</v>
      </c>
      <c r="G16" s="6" t="s">
        <v>16</v>
      </c>
      <c r="H16" s="292">
        <v>1</v>
      </c>
    </row>
    <row r="17" spans="1:8" ht="17.100000000000001" customHeight="1" thickBot="1" x14ac:dyDescent="0.3">
      <c r="A17" s="302">
        <v>4207.3100000000004</v>
      </c>
      <c r="B17" s="233"/>
      <c r="C17" s="234" t="s">
        <v>11</v>
      </c>
      <c r="D17" s="4" t="s">
        <v>12</v>
      </c>
      <c r="E17" s="84">
        <v>10952.1</v>
      </c>
      <c r="F17" s="27" t="s">
        <v>67</v>
      </c>
      <c r="G17" s="6" t="s">
        <v>17</v>
      </c>
      <c r="H17" s="292">
        <v>1</v>
      </c>
    </row>
    <row r="18" spans="1:8" ht="17.100000000000001" customHeight="1" thickBot="1" x14ac:dyDescent="0.3">
      <c r="A18" s="302">
        <v>4207.3100000000004</v>
      </c>
      <c r="B18" s="233"/>
      <c r="C18" s="234" t="s">
        <v>11</v>
      </c>
      <c r="D18" s="4" t="s">
        <v>12</v>
      </c>
      <c r="E18" s="84">
        <v>10952.1</v>
      </c>
      <c r="F18" s="27" t="s">
        <v>68</v>
      </c>
      <c r="G18" s="6" t="s">
        <v>18</v>
      </c>
      <c r="H18" s="292">
        <v>1</v>
      </c>
    </row>
    <row r="19" spans="1:8" ht="17.100000000000001" customHeight="1" thickBot="1" x14ac:dyDescent="0.3">
      <c r="A19" s="302">
        <v>4207.3100000000004</v>
      </c>
      <c r="B19" s="233"/>
      <c r="C19" s="234" t="s">
        <v>11</v>
      </c>
      <c r="D19" s="4" t="s">
        <v>12</v>
      </c>
      <c r="E19" s="84">
        <v>10952.1</v>
      </c>
      <c r="F19" s="27" t="s">
        <v>69</v>
      </c>
      <c r="G19" s="6" t="s">
        <v>19</v>
      </c>
      <c r="H19" s="292">
        <v>1</v>
      </c>
    </row>
    <row r="20" spans="1:8" ht="17.100000000000001" customHeight="1" thickBot="1" x14ac:dyDescent="0.3">
      <c r="A20" s="302">
        <v>4207.3100000000004</v>
      </c>
      <c r="B20" s="233"/>
      <c r="C20" s="234" t="s">
        <v>11</v>
      </c>
      <c r="D20" s="4" t="s">
        <v>12</v>
      </c>
      <c r="E20" s="84">
        <v>10952.1</v>
      </c>
      <c r="F20" s="27" t="s">
        <v>70</v>
      </c>
      <c r="G20" s="6" t="s">
        <v>20</v>
      </c>
      <c r="H20" s="292">
        <v>1</v>
      </c>
    </row>
    <row r="21" spans="1:8" ht="17.100000000000001" customHeight="1" thickBot="1" x14ac:dyDescent="0.3">
      <c r="A21" s="302"/>
      <c r="B21" s="233"/>
      <c r="C21" s="234" t="s">
        <v>370</v>
      </c>
      <c r="D21" s="4" t="s">
        <v>12</v>
      </c>
      <c r="E21" s="84">
        <v>6571.26</v>
      </c>
      <c r="F21" s="27" t="s">
        <v>371</v>
      </c>
      <c r="G21" s="6" t="s">
        <v>372</v>
      </c>
      <c r="H21" s="292">
        <v>1</v>
      </c>
    </row>
    <row r="22" spans="1:8" ht="17.100000000000001" customHeight="1" thickBot="1" x14ac:dyDescent="0.3">
      <c r="A22" s="302">
        <v>4207.3100000000004</v>
      </c>
      <c r="B22" s="233"/>
      <c r="C22" s="234" t="s">
        <v>11</v>
      </c>
      <c r="D22" s="4" t="s">
        <v>12</v>
      </c>
      <c r="E22" s="84">
        <v>10952.1</v>
      </c>
      <c r="F22" s="27" t="s">
        <v>71</v>
      </c>
      <c r="G22" s="6" t="s">
        <v>21</v>
      </c>
      <c r="H22" s="292">
        <v>1</v>
      </c>
    </row>
    <row r="23" spans="1:8" ht="17.100000000000001" customHeight="1" thickBot="1" x14ac:dyDescent="0.3">
      <c r="A23" s="302">
        <v>4207.3100000000004</v>
      </c>
      <c r="B23" s="233"/>
      <c r="C23" s="234" t="s">
        <v>11</v>
      </c>
      <c r="D23" s="4" t="s">
        <v>12</v>
      </c>
      <c r="E23" s="84">
        <v>10952.1</v>
      </c>
      <c r="F23" s="27" t="s">
        <v>72</v>
      </c>
      <c r="G23" s="6" t="s">
        <v>22</v>
      </c>
      <c r="H23" s="292">
        <v>1</v>
      </c>
    </row>
    <row r="24" spans="1:8" ht="17.100000000000001" customHeight="1" thickBot="1" x14ac:dyDescent="0.3">
      <c r="A24" s="302">
        <v>4207.3100000000004</v>
      </c>
      <c r="B24" s="233"/>
      <c r="C24" s="234" t="s">
        <v>11</v>
      </c>
      <c r="D24" s="4" t="s">
        <v>12</v>
      </c>
      <c r="E24" s="84">
        <v>10952.1</v>
      </c>
      <c r="F24" s="27" t="s">
        <v>61</v>
      </c>
      <c r="G24" s="6" t="s">
        <v>60</v>
      </c>
      <c r="H24" s="292">
        <v>1</v>
      </c>
    </row>
    <row r="25" spans="1:8" ht="17.100000000000001" customHeight="1" thickBot="1" x14ac:dyDescent="0.3">
      <c r="A25" s="302"/>
      <c r="B25" s="233"/>
      <c r="C25" s="234" t="s">
        <v>11</v>
      </c>
      <c r="D25" s="4" t="s">
        <v>12</v>
      </c>
      <c r="E25" s="84">
        <v>10952.1</v>
      </c>
      <c r="F25" s="27" t="s">
        <v>174</v>
      </c>
      <c r="G25" s="6" t="s">
        <v>187</v>
      </c>
      <c r="H25" s="292">
        <v>1</v>
      </c>
    </row>
    <row r="26" spans="1:8" ht="17.100000000000001" customHeight="1" thickBot="1" x14ac:dyDescent="0.3">
      <c r="A26" s="302"/>
      <c r="B26" s="186"/>
      <c r="C26" s="234" t="s">
        <v>11</v>
      </c>
      <c r="D26" s="4" t="s">
        <v>12</v>
      </c>
      <c r="E26" s="84">
        <v>10952.1</v>
      </c>
      <c r="F26" s="27" t="s">
        <v>302</v>
      </c>
      <c r="G26" s="6" t="s">
        <v>303</v>
      </c>
      <c r="H26" s="292">
        <v>1</v>
      </c>
    </row>
    <row r="27" spans="1:8" ht="17.100000000000001" customHeight="1" thickBot="1" x14ac:dyDescent="0.3">
      <c r="A27" s="302"/>
      <c r="B27" s="233"/>
      <c r="C27" s="237" t="s">
        <v>255</v>
      </c>
      <c r="D27" s="238" t="s">
        <v>12</v>
      </c>
      <c r="E27" s="239">
        <v>5654.92</v>
      </c>
      <c r="F27" s="240" t="s">
        <v>171</v>
      </c>
      <c r="G27" s="241" t="s">
        <v>256</v>
      </c>
      <c r="H27" s="293">
        <v>1</v>
      </c>
    </row>
    <row r="28" spans="1:8" ht="17.100000000000001" customHeight="1" thickBot="1" x14ac:dyDescent="0.3">
      <c r="A28" s="302" t="s">
        <v>254</v>
      </c>
      <c r="B28" s="233"/>
      <c r="C28" s="237" t="s">
        <v>255</v>
      </c>
      <c r="D28" s="238" t="s">
        <v>12</v>
      </c>
      <c r="E28" s="239">
        <v>5654.92</v>
      </c>
      <c r="F28" s="240" t="s">
        <v>257</v>
      </c>
      <c r="G28" s="241" t="s">
        <v>245</v>
      </c>
      <c r="H28" s="293">
        <v>1</v>
      </c>
    </row>
    <row r="29" spans="1:8" ht="17.100000000000001" customHeight="1" thickBot="1" x14ac:dyDescent="0.3">
      <c r="A29" s="302">
        <v>2988.13</v>
      </c>
      <c r="B29" s="233"/>
      <c r="C29" s="237" t="s">
        <v>11</v>
      </c>
      <c r="D29" s="238" t="s">
        <v>356</v>
      </c>
      <c r="E29" s="239">
        <v>4997.53</v>
      </c>
      <c r="F29" s="240" t="s">
        <v>272</v>
      </c>
      <c r="G29" s="241" t="s">
        <v>158</v>
      </c>
      <c r="H29" s="293">
        <v>1</v>
      </c>
    </row>
    <row r="30" spans="1:8" ht="17.100000000000001" customHeight="1" thickBot="1" x14ac:dyDescent="0.3">
      <c r="A30" s="302">
        <v>2310.58</v>
      </c>
      <c r="B30" s="233"/>
      <c r="C30" s="237" t="s">
        <v>23</v>
      </c>
      <c r="D30" s="238" t="s">
        <v>12</v>
      </c>
      <c r="E30" s="239">
        <v>3945.12</v>
      </c>
      <c r="F30" s="240" t="s">
        <v>73</v>
      </c>
      <c r="G30" s="241" t="s">
        <v>229</v>
      </c>
      <c r="H30" s="293">
        <v>2</v>
      </c>
    </row>
    <row r="31" spans="1:8" ht="17.100000000000001" customHeight="1" thickBot="1" x14ac:dyDescent="0.3">
      <c r="A31" s="302"/>
      <c r="B31" s="233"/>
      <c r="C31" s="237" t="s">
        <v>23</v>
      </c>
      <c r="D31" s="238" t="s">
        <v>12</v>
      </c>
      <c r="E31" s="239">
        <v>3524.52</v>
      </c>
      <c r="F31" s="240" t="s">
        <v>167</v>
      </c>
      <c r="G31" s="241" t="s">
        <v>166</v>
      </c>
      <c r="H31" s="293">
        <v>1</v>
      </c>
    </row>
    <row r="32" spans="1:8" ht="17.100000000000001" customHeight="1" thickBot="1" x14ac:dyDescent="0.3">
      <c r="A32" s="302">
        <v>2064.23</v>
      </c>
      <c r="B32" s="233"/>
      <c r="C32" s="237" t="s">
        <v>23</v>
      </c>
      <c r="D32" s="238" t="s">
        <v>12</v>
      </c>
      <c r="E32" s="239">
        <v>3524.52</v>
      </c>
      <c r="F32" s="240" t="s">
        <v>74</v>
      </c>
      <c r="G32" s="241" t="s">
        <v>25</v>
      </c>
      <c r="H32" s="293">
        <v>1</v>
      </c>
    </row>
    <row r="33" spans="1:8" ht="17.100000000000001" customHeight="1" thickBot="1" x14ac:dyDescent="0.3">
      <c r="A33" s="302">
        <v>2064.23</v>
      </c>
      <c r="B33" s="233"/>
      <c r="C33" s="237" t="s">
        <v>23</v>
      </c>
      <c r="D33" s="238" t="s">
        <v>12</v>
      </c>
      <c r="E33" s="239">
        <v>3524.52</v>
      </c>
      <c r="F33" s="240" t="s">
        <v>75</v>
      </c>
      <c r="G33" s="241" t="s">
        <v>26</v>
      </c>
      <c r="H33" s="293">
        <v>1</v>
      </c>
    </row>
    <row r="34" spans="1:8" ht="17.100000000000001" customHeight="1" thickBot="1" x14ac:dyDescent="0.3">
      <c r="A34" s="302">
        <v>2064.23</v>
      </c>
      <c r="B34" s="233"/>
      <c r="C34" s="237" t="s">
        <v>23</v>
      </c>
      <c r="D34" s="238" t="s">
        <v>12</v>
      </c>
      <c r="E34" s="239">
        <v>3524.52</v>
      </c>
      <c r="F34" s="240" t="s">
        <v>76</v>
      </c>
      <c r="G34" s="241" t="s">
        <v>27</v>
      </c>
      <c r="H34" s="293">
        <v>1</v>
      </c>
    </row>
    <row r="35" spans="1:8" ht="17.100000000000001" customHeight="1" thickBot="1" x14ac:dyDescent="0.3">
      <c r="A35" s="302">
        <v>2064.23</v>
      </c>
      <c r="B35" s="233"/>
      <c r="C35" s="237" t="s">
        <v>23</v>
      </c>
      <c r="D35" s="238" t="s">
        <v>12</v>
      </c>
      <c r="E35" s="239">
        <v>3524.52</v>
      </c>
      <c r="F35" s="240" t="s">
        <v>77</v>
      </c>
      <c r="G35" s="241" t="s">
        <v>28</v>
      </c>
      <c r="H35" s="293">
        <v>1</v>
      </c>
    </row>
    <row r="36" spans="1:8" ht="17.100000000000001" customHeight="1" thickBot="1" x14ac:dyDescent="0.3">
      <c r="A36" s="302">
        <v>2064.23</v>
      </c>
      <c r="B36" s="233"/>
      <c r="C36" s="237" t="s">
        <v>23</v>
      </c>
      <c r="D36" s="238" t="s">
        <v>12</v>
      </c>
      <c r="E36" s="239">
        <v>3524.52</v>
      </c>
      <c r="F36" s="240" t="s">
        <v>78</v>
      </c>
      <c r="G36" s="241" t="s">
        <v>29</v>
      </c>
      <c r="H36" s="293">
        <v>1</v>
      </c>
    </row>
    <row r="37" spans="1:8" ht="17.100000000000001" customHeight="1" thickBot="1" x14ac:dyDescent="0.3">
      <c r="A37" s="302">
        <v>2064.23</v>
      </c>
      <c r="B37" s="233"/>
      <c r="C37" s="237" t="s">
        <v>23</v>
      </c>
      <c r="D37" s="238" t="s">
        <v>12</v>
      </c>
      <c r="E37" s="239">
        <v>3524.52</v>
      </c>
      <c r="F37" s="240" t="s">
        <v>79</v>
      </c>
      <c r="G37" s="241" t="s">
        <v>30</v>
      </c>
      <c r="H37" s="293">
        <v>1</v>
      </c>
    </row>
    <row r="38" spans="1:8" ht="30" customHeight="1" thickBot="1" x14ac:dyDescent="0.3">
      <c r="A38" s="302">
        <v>2064.23</v>
      </c>
      <c r="B38" s="233"/>
      <c r="C38" s="237" t="s">
        <v>23</v>
      </c>
      <c r="D38" s="238" t="s">
        <v>12</v>
      </c>
      <c r="E38" s="239">
        <v>3524.52</v>
      </c>
      <c r="F38" s="240" t="s">
        <v>80</v>
      </c>
      <c r="G38" s="241" t="s">
        <v>376</v>
      </c>
      <c r="H38" s="293">
        <v>1</v>
      </c>
    </row>
    <row r="39" spans="1:8" ht="17.100000000000001" customHeight="1" thickBot="1" x14ac:dyDescent="0.3">
      <c r="A39" s="302"/>
      <c r="B39" s="233"/>
      <c r="C39" s="237" t="s">
        <v>23</v>
      </c>
      <c r="D39" s="238" t="s">
        <v>12</v>
      </c>
      <c r="E39" s="239">
        <v>3524.52</v>
      </c>
      <c r="F39" s="240" t="s">
        <v>273</v>
      </c>
      <c r="G39" s="241" t="s">
        <v>251</v>
      </c>
      <c r="H39" s="293">
        <v>1</v>
      </c>
    </row>
    <row r="40" spans="1:8" ht="17.100000000000001" customHeight="1" thickBot="1" x14ac:dyDescent="0.3">
      <c r="A40" s="302">
        <v>2064.23</v>
      </c>
      <c r="B40" s="233"/>
      <c r="C40" s="237" t="s">
        <v>23</v>
      </c>
      <c r="D40" s="238" t="s">
        <v>12</v>
      </c>
      <c r="E40" s="239">
        <v>3524.52</v>
      </c>
      <c r="F40" s="240" t="s">
        <v>81</v>
      </c>
      <c r="G40" s="241" t="s">
        <v>32</v>
      </c>
      <c r="H40" s="293">
        <v>1</v>
      </c>
    </row>
    <row r="41" spans="1:8" ht="17.100000000000001" customHeight="1" thickBot="1" x14ac:dyDescent="0.3">
      <c r="A41" s="302">
        <v>2064.23</v>
      </c>
      <c r="B41" s="233"/>
      <c r="C41" s="237" t="s">
        <v>23</v>
      </c>
      <c r="D41" s="238" t="s">
        <v>12</v>
      </c>
      <c r="E41" s="239">
        <v>3524.52</v>
      </c>
      <c r="F41" s="240" t="s">
        <v>82</v>
      </c>
      <c r="G41" s="241" t="s">
        <v>33</v>
      </c>
      <c r="H41" s="293">
        <v>1</v>
      </c>
    </row>
    <row r="42" spans="1:8" ht="17.100000000000001" customHeight="1" thickBot="1" x14ac:dyDescent="0.3">
      <c r="A42" s="302">
        <v>2064.23</v>
      </c>
      <c r="B42" s="233"/>
      <c r="C42" s="237" t="s">
        <v>23</v>
      </c>
      <c r="D42" s="238" t="s">
        <v>12</v>
      </c>
      <c r="E42" s="239">
        <v>3524.52</v>
      </c>
      <c r="F42" s="240" t="s">
        <v>83</v>
      </c>
      <c r="G42" s="241" t="s">
        <v>34</v>
      </c>
      <c r="H42" s="293">
        <v>1</v>
      </c>
    </row>
    <row r="43" spans="1:8" ht="17.100000000000001" customHeight="1" thickBot="1" x14ac:dyDescent="0.3">
      <c r="A43" s="302">
        <v>2064.23</v>
      </c>
      <c r="B43" s="233"/>
      <c r="C43" s="237" t="s">
        <v>23</v>
      </c>
      <c r="D43" s="238" t="s">
        <v>12</v>
      </c>
      <c r="E43" s="239">
        <v>3524.52</v>
      </c>
      <c r="F43" s="240" t="s">
        <v>136</v>
      </c>
      <c r="G43" s="241" t="s">
        <v>137</v>
      </c>
      <c r="H43" s="293">
        <v>1</v>
      </c>
    </row>
    <row r="44" spans="1:8" ht="17.100000000000001" customHeight="1" thickBot="1" x14ac:dyDescent="0.3">
      <c r="A44" s="302"/>
      <c r="B44" s="233"/>
      <c r="C44" s="237" t="s">
        <v>23</v>
      </c>
      <c r="D44" s="238" t="s">
        <v>12</v>
      </c>
      <c r="E44" s="239">
        <v>3524.52</v>
      </c>
      <c r="F44" s="240" t="s">
        <v>301</v>
      </c>
      <c r="G44" s="241" t="s">
        <v>249</v>
      </c>
      <c r="H44" s="293">
        <v>1</v>
      </c>
    </row>
    <row r="45" spans="1:8" ht="17.100000000000001" customHeight="1" thickBot="1" x14ac:dyDescent="0.3">
      <c r="A45" s="302"/>
      <c r="B45" s="233"/>
      <c r="C45" s="237" t="s">
        <v>23</v>
      </c>
      <c r="D45" s="238" t="s">
        <v>12</v>
      </c>
      <c r="E45" s="239">
        <v>3524.52</v>
      </c>
      <c r="F45" s="240" t="s">
        <v>380</v>
      </c>
      <c r="G45" s="241" t="s">
        <v>378</v>
      </c>
      <c r="H45" s="293">
        <v>1</v>
      </c>
    </row>
    <row r="46" spans="1:8" ht="17.100000000000001" customHeight="1" thickBot="1" x14ac:dyDescent="0.3">
      <c r="A46" s="302"/>
      <c r="B46" s="233"/>
      <c r="C46" s="237" t="s">
        <v>23</v>
      </c>
      <c r="D46" s="238" t="s">
        <v>12</v>
      </c>
      <c r="E46" s="239">
        <v>3524.52</v>
      </c>
      <c r="F46" s="240" t="s">
        <v>247</v>
      </c>
      <c r="G46" s="241" t="s">
        <v>248</v>
      </c>
      <c r="H46" s="293">
        <v>1</v>
      </c>
    </row>
    <row r="47" spans="1:8" ht="30" customHeight="1" thickBot="1" x14ac:dyDescent="0.3">
      <c r="A47" s="302">
        <v>2064.23</v>
      </c>
      <c r="B47" s="233"/>
      <c r="C47" s="237" t="s">
        <v>23</v>
      </c>
      <c r="D47" s="238" t="s">
        <v>12</v>
      </c>
      <c r="E47" s="239">
        <v>3524.52</v>
      </c>
      <c r="F47" s="240" t="s">
        <v>84</v>
      </c>
      <c r="G47" s="241" t="s">
        <v>57</v>
      </c>
      <c r="H47" s="293">
        <v>1</v>
      </c>
    </row>
    <row r="48" spans="1:8" ht="17.100000000000001" customHeight="1" thickBot="1" x14ac:dyDescent="0.3">
      <c r="A48" s="302">
        <v>2064.23</v>
      </c>
      <c r="B48" s="233"/>
      <c r="C48" s="237" t="s">
        <v>23</v>
      </c>
      <c r="D48" s="238" t="s">
        <v>12</v>
      </c>
      <c r="E48" s="239">
        <v>3524.52</v>
      </c>
      <c r="F48" s="240" t="s">
        <v>85</v>
      </c>
      <c r="G48" s="246" t="s">
        <v>280</v>
      </c>
      <c r="H48" s="293">
        <v>1</v>
      </c>
    </row>
    <row r="49" spans="1:8" ht="30" customHeight="1" thickBot="1" x14ac:dyDescent="0.3">
      <c r="A49" s="302">
        <v>2064.23</v>
      </c>
      <c r="B49" s="233"/>
      <c r="C49" s="237" t="s">
        <v>23</v>
      </c>
      <c r="D49" s="238" t="s">
        <v>12</v>
      </c>
      <c r="E49" s="239">
        <v>3524.52</v>
      </c>
      <c r="F49" s="247" t="s">
        <v>161</v>
      </c>
      <c r="G49" s="248" t="s">
        <v>162</v>
      </c>
      <c r="H49" s="293">
        <v>1</v>
      </c>
    </row>
    <row r="50" spans="1:8" ht="17.100000000000001" customHeight="1" thickBot="1" x14ac:dyDescent="0.3">
      <c r="A50" s="302"/>
      <c r="B50" s="233"/>
      <c r="C50" s="237" t="s">
        <v>36</v>
      </c>
      <c r="D50" s="238" t="s">
        <v>12</v>
      </c>
      <c r="E50" s="239">
        <v>2621.02</v>
      </c>
      <c r="F50" s="247" t="s">
        <v>241</v>
      </c>
      <c r="G50" s="249" t="s">
        <v>286</v>
      </c>
      <c r="H50" s="293">
        <v>1</v>
      </c>
    </row>
    <row r="51" spans="1:8" ht="17.100000000000001" customHeight="1" thickBot="1" x14ac:dyDescent="0.3">
      <c r="A51" s="302">
        <v>1535.08</v>
      </c>
      <c r="B51" s="233"/>
      <c r="C51" s="237" t="s">
        <v>36</v>
      </c>
      <c r="D51" s="238" t="s">
        <v>12</v>
      </c>
      <c r="E51" s="239">
        <v>2621.02</v>
      </c>
      <c r="F51" s="240" t="s">
        <v>86</v>
      </c>
      <c r="G51" s="241" t="s">
        <v>37</v>
      </c>
      <c r="H51" s="293">
        <v>1</v>
      </c>
    </row>
    <row r="52" spans="1:8" ht="17.100000000000001" customHeight="1" thickBot="1" x14ac:dyDescent="0.3">
      <c r="A52" s="302"/>
      <c r="B52" s="233"/>
      <c r="C52" s="237" t="s">
        <v>36</v>
      </c>
      <c r="D52" s="238" t="s">
        <v>12</v>
      </c>
      <c r="E52" s="239">
        <v>2621.02</v>
      </c>
      <c r="F52" s="240" t="s">
        <v>260</v>
      </c>
      <c r="G52" s="241" t="s">
        <v>261</v>
      </c>
      <c r="H52" s="293">
        <v>1</v>
      </c>
    </row>
    <row r="53" spans="1:8" ht="17.100000000000001" customHeight="1" thickBot="1" x14ac:dyDescent="0.3">
      <c r="A53" s="302"/>
      <c r="B53" s="233"/>
      <c r="C53" s="234" t="s">
        <v>36</v>
      </c>
      <c r="D53" s="4" t="s">
        <v>12</v>
      </c>
      <c r="E53" s="239">
        <v>2621.02</v>
      </c>
      <c r="F53" s="27" t="s">
        <v>289</v>
      </c>
      <c r="G53" s="6" t="s">
        <v>358</v>
      </c>
      <c r="H53" s="292">
        <v>2</v>
      </c>
    </row>
    <row r="54" spans="1:8" ht="17.100000000000001" customHeight="1" thickBot="1" x14ac:dyDescent="0.3">
      <c r="A54" s="302">
        <v>1535.08</v>
      </c>
      <c r="B54" s="233"/>
      <c r="C54" s="234" t="s">
        <v>36</v>
      </c>
      <c r="D54" s="4" t="s">
        <v>12</v>
      </c>
      <c r="E54" s="239">
        <v>2621.02</v>
      </c>
      <c r="F54" s="27" t="s">
        <v>87</v>
      </c>
      <c r="G54" s="6" t="s">
        <v>354</v>
      </c>
      <c r="H54" s="292">
        <v>2</v>
      </c>
    </row>
    <row r="55" spans="1:8" ht="17.100000000000001" customHeight="1" thickBot="1" x14ac:dyDescent="0.3">
      <c r="A55" s="302">
        <v>1535.08</v>
      </c>
      <c r="B55" s="233"/>
      <c r="C55" s="234" t="s">
        <v>36</v>
      </c>
      <c r="D55" s="4" t="s">
        <v>12</v>
      </c>
      <c r="E55" s="239">
        <v>2621.02</v>
      </c>
      <c r="F55" s="27" t="s">
        <v>88</v>
      </c>
      <c r="G55" s="6" t="s">
        <v>38</v>
      </c>
      <c r="H55" s="292">
        <v>1</v>
      </c>
    </row>
    <row r="56" spans="1:8" ht="17.100000000000001" customHeight="1" thickBot="1" x14ac:dyDescent="0.3">
      <c r="A56" s="302">
        <v>1535.08</v>
      </c>
      <c r="B56" s="233"/>
      <c r="C56" s="234" t="s">
        <v>36</v>
      </c>
      <c r="D56" s="4" t="s">
        <v>12</v>
      </c>
      <c r="E56" s="239">
        <v>2621.02</v>
      </c>
      <c r="F56" s="27" t="s">
        <v>89</v>
      </c>
      <c r="G56" s="6" t="s">
        <v>285</v>
      </c>
      <c r="H56" s="292">
        <v>1</v>
      </c>
    </row>
    <row r="57" spans="1:8" ht="17.100000000000001" customHeight="1" thickBot="1" x14ac:dyDescent="0.3">
      <c r="A57" s="302"/>
      <c r="B57" s="233"/>
      <c r="C57" s="234" t="s">
        <v>36</v>
      </c>
      <c r="D57" s="4" t="s">
        <v>12</v>
      </c>
      <c r="E57" s="239">
        <v>2621.02</v>
      </c>
      <c r="F57" s="27" t="s">
        <v>258</v>
      </c>
      <c r="G57" s="6" t="s">
        <v>259</v>
      </c>
      <c r="H57" s="292">
        <v>1</v>
      </c>
    </row>
    <row r="58" spans="1:8" ht="17.100000000000001" customHeight="1" thickBot="1" x14ac:dyDescent="0.3">
      <c r="A58" s="302">
        <v>1535.08</v>
      </c>
      <c r="B58" s="233"/>
      <c r="C58" s="234" t="s">
        <v>36</v>
      </c>
      <c r="D58" s="4" t="s">
        <v>12</v>
      </c>
      <c r="E58" s="239">
        <v>2621.02</v>
      </c>
      <c r="F58" s="27" t="s">
        <v>90</v>
      </c>
      <c r="G58" s="6" t="s">
        <v>282</v>
      </c>
      <c r="H58" s="292">
        <v>1</v>
      </c>
    </row>
    <row r="59" spans="1:8" ht="17.100000000000001" customHeight="1" thickBot="1" x14ac:dyDescent="0.3">
      <c r="A59" s="302">
        <v>1535.08</v>
      </c>
      <c r="B59" s="233"/>
      <c r="C59" s="234" t="s">
        <v>36</v>
      </c>
      <c r="D59" s="4" t="s">
        <v>12</v>
      </c>
      <c r="E59" s="239">
        <v>2621.02</v>
      </c>
      <c r="F59" s="27" t="s">
        <v>124</v>
      </c>
      <c r="G59" s="6" t="s">
        <v>125</v>
      </c>
      <c r="H59" s="292">
        <v>1</v>
      </c>
    </row>
    <row r="60" spans="1:8" ht="17.100000000000001" customHeight="1" thickBot="1" x14ac:dyDescent="0.3">
      <c r="A60" s="302">
        <v>1535.08</v>
      </c>
      <c r="B60" s="233"/>
      <c r="C60" s="234" t="s">
        <v>36</v>
      </c>
      <c r="D60" s="4" t="s">
        <v>12</v>
      </c>
      <c r="E60" s="239">
        <v>2621.02</v>
      </c>
      <c r="F60" s="27" t="s">
        <v>91</v>
      </c>
      <c r="G60" s="6" t="s">
        <v>212</v>
      </c>
      <c r="H60" s="292">
        <v>2</v>
      </c>
    </row>
    <row r="61" spans="1:8" ht="17.100000000000001" customHeight="1" thickBot="1" x14ac:dyDescent="0.3">
      <c r="A61" s="302"/>
      <c r="B61" s="233"/>
      <c r="C61" s="234" t="s">
        <v>36</v>
      </c>
      <c r="D61" s="4" t="s">
        <v>12</v>
      </c>
      <c r="E61" s="239">
        <v>2621.02</v>
      </c>
      <c r="F61" s="27" t="s">
        <v>262</v>
      </c>
      <c r="G61" s="6" t="s">
        <v>281</v>
      </c>
      <c r="H61" s="292">
        <v>1</v>
      </c>
    </row>
    <row r="62" spans="1:8" ht="17.100000000000001" customHeight="1" thickBot="1" x14ac:dyDescent="0.3">
      <c r="A62" s="302"/>
      <c r="B62" s="233"/>
      <c r="C62" s="234" t="s">
        <v>36</v>
      </c>
      <c r="D62" s="4" t="s">
        <v>12</v>
      </c>
      <c r="E62" s="239">
        <v>2621.02</v>
      </c>
      <c r="F62" s="27" t="s">
        <v>363</v>
      </c>
      <c r="G62" s="6" t="s">
        <v>264</v>
      </c>
      <c r="H62" s="292">
        <v>1</v>
      </c>
    </row>
    <row r="63" spans="1:8" ht="17.100000000000001" customHeight="1" thickBot="1" x14ac:dyDescent="0.3">
      <c r="A63" s="302">
        <v>1535.08</v>
      </c>
      <c r="B63" s="233"/>
      <c r="C63" s="234" t="s">
        <v>36</v>
      </c>
      <c r="D63" s="4" t="s">
        <v>12</v>
      </c>
      <c r="E63" s="239">
        <v>2621.02</v>
      </c>
      <c r="F63" s="27" t="s">
        <v>92</v>
      </c>
      <c r="G63" s="6" t="s">
        <v>42</v>
      </c>
      <c r="H63" s="292">
        <v>1</v>
      </c>
    </row>
    <row r="64" spans="1:8" ht="17.100000000000001" customHeight="1" thickBot="1" x14ac:dyDescent="0.3">
      <c r="A64" s="302">
        <v>1106.51</v>
      </c>
      <c r="B64" s="233"/>
      <c r="C64" s="234" t="s">
        <v>43</v>
      </c>
      <c r="D64" s="4" t="s">
        <v>12</v>
      </c>
      <c r="E64" s="84">
        <v>1889.25</v>
      </c>
      <c r="F64" s="27" t="s">
        <v>93</v>
      </c>
      <c r="G64" s="6" t="s">
        <v>284</v>
      </c>
      <c r="H64" s="292">
        <v>1</v>
      </c>
    </row>
    <row r="65" spans="1:8" ht="17.100000000000001" customHeight="1" thickBot="1" x14ac:dyDescent="0.3">
      <c r="A65" s="302">
        <v>1106.51</v>
      </c>
      <c r="B65" s="186"/>
      <c r="C65" s="234" t="s">
        <v>43</v>
      </c>
      <c r="D65" s="4" t="s">
        <v>12</v>
      </c>
      <c r="E65" s="84">
        <v>1889.25</v>
      </c>
      <c r="F65" s="27" t="s">
        <v>94</v>
      </c>
      <c r="G65" s="6" t="s">
        <v>45</v>
      </c>
      <c r="H65" s="292">
        <v>4</v>
      </c>
    </row>
    <row r="66" spans="1:8" ht="17.100000000000001" customHeight="1" thickBot="1" x14ac:dyDescent="0.3">
      <c r="A66" s="302">
        <v>1106.51</v>
      </c>
      <c r="B66" s="233"/>
      <c r="C66" s="234" t="s">
        <v>43</v>
      </c>
      <c r="D66" s="4" t="s">
        <v>12</v>
      </c>
      <c r="E66" s="84">
        <v>1889.25</v>
      </c>
      <c r="F66" s="27" t="s">
        <v>95</v>
      </c>
      <c r="G66" s="6" t="s">
        <v>46</v>
      </c>
      <c r="H66" s="292">
        <v>1</v>
      </c>
    </row>
    <row r="67" spans="1:8" ht="17.100000000000001" customHeight="1" thickBot="1" x14ac:dyDescent="0.3">
      <c r="A67" s="302">
        <v>1106.51</v>
      </c>
      <c r="B67" s="186"/>
      <c r="C67" s="234" t="s">
        <v>43</v>
      </c>
      <c r="D67" s="4" t="s">
        <v>12</v>
      </c>
      <c r="E67" s="84">
        <v>1889.25</v>
      </c>
      <c r="F67" s="27" t="s">
        <v>96</v>
      </c>
      <c r="G67" s="6" t="s">
        <v>47</v>
      </c>
      <c r="H67" s="292">
        <v>1</v>
      </c>
    </row>
    <row r="68" spans="1:8" ht="17.100000000000001" customHeight="1" thickBot="1" x14ac:dyDescent="0.3">
      <c r="A68" s="302">
        <v>990.66</v>
      </c>
      <c r="B68" s="186"/>
      <c r="C68" s="234" t="s">
        <v>48</v>
      </c>
      <c r="D68" s="4" t="s">
        <v>12</v>
      </c>
      <c r="E68" s="228">
        <v>1691.47</v>
      </c>
      <c r="F68" s="27" t="s">
        <v>97</v>
      </c>
      <c r="G68" s="230" t="s">
        <v>49</v>
      </c>
      <c r="H68" s="292">
        <v>2</v>
      </c>
    </row>
    <row r="69" spans="1:8" ht="17.100000000000001" customHeight="1" thickBot="1" x14ac:dyDescent="0.3">
      <c r="A69" s="302">
        <v>990.66</v>
      </c>
      <c r="B69" s="186"/>
      <c r="C69" s="234" t="s">
        <v>48</v>
      </c>
      <c r="D69" s="4" t="s">
        <v>12</v>
      </c>
      <c r="E69" s="228">
        <v>1691.47</v>
      </c>
      <c r="F69" s="27" t="s">
        <v>98</v>
      </c>
      <c r="G69" s="230" t="s">
        <v>50</v>
      </c>
      <c r="H69" s="292">
        <v>2</v>
      </c>
    </row>
    <row r="70" spans="1:8" ht="17.100000000000001" customHeight="1" thickBot="1" x14ac:dyDescent="0.3">
      <c r="A70" s="302">
        <v>990.66</v>
      </c>
      <c r="B70" s="186"/>
      <c r="C70" s="234" t="s">
        <v>48</v>
      </c>
      <c r="D70" s="4" t="s">
        <v>12</v>
      </c>
      <c r="E70" s="228">
        <v>1691.47</v>
      </c>
      <c r="F70" s="27" t="s">
        <v>99</v>
      </c>
      <c r="G70" s="230" t="s">
        <v>51</v>
      </c>
      <c r="H70" s="292">
        <v>3</v>
      </c>
    </row>
    <row r="71" spans="1:8" ht="17.100000000000001" customHeight="1" thickBot="1" x14ac:dyDescent="0.3">
      <c r="A71" s="302"/>
      <c r="B71" s="186"/>
      <c r="C71" s="234" t="s">
        <v>52</v>
      </c>
      <c r="D71" s="99" t="s">
        <v>12</v>
      </c>
      <c r="E71" s="228">
        <v>1537.14</v>
      </c>
      <c r="F71" s="27" t="s">
        <v>100</v>
      </c>
      <c r="G71" s="230" t="s">
        <v>283</v>
      </c>
      <c r="H71" s="292">
        <v>12</v>
      </c>
    </row>
    <row r="72" spans="1:8" ht="17.100000000000001" customHeight="1" thickBot="1" x14ac:dyDescent="0.3">
      <c r="A72" s="302"/>
      <c r="B72" s="185"/>
      <c r="C72" s="236" t="s">
        <v>175</v>
      </c>
      <c r="D72" s="307" t="s">
        <v>12</v>
      </c>
      <c r="E72" s="228">
        <v>4284.99</v>
      </c>
      <c r="F72" s="26" t="s">
        <v>177</v>
      </c>
      <c r="G72" s="312" t="s">
        <v>176</v>
      </c>
      <c r="H72" s="292">
        <v>2</v>
      </c>
    </row>
    <row r="73" spans="1:8" ht="17.100000000000001" customHeight="1" thickBot="1" x14ac:dyDescent="0.3">
      <c r="A73" s="303">
        <f>'12'!D59</f>
        <v>0</v>
      </c>
      <c r="B73" s="159"/>
      <c r="C73" s="159"/>
      <c r="D73" s="274"/>
      <c r="E73" s="159"/>
      <c r="F73" s="276"/>
      <c r="G73" s="276"/>
      <c r="H73" s="292"/>
    </row>
    <row r="74" spans="1:8" ht="17.100000000000001" customHeight="1" thickBot="1" x14ac:dyDescent="0.3">
      <c r="A74" s="304"/>
      <c r="B74" s="161"/>
      <c r="C74" s="161"/>
      <c r="D74" s="161"/>
      <c r="E74" s="161"/>
      <c r="F74" s="277"/>
      <c r="G74" s="277"/>
      <c r="H74" s="294">
        <v>79</v>
      </c>
    </row>
    <row r="75" spans="1:8" ht="17.100000000000001" customHeight="1" thickBot="1" x14ac:dyDescent="0.35">
      <c r="A75" s="305">
        <f>'12'!D61</f>
        <v>0</v>
      </c>
      <c r="B75" s="346" t="s">
        <v>160</v>
      </c>
      <c r="C75" s="347"/>
      <c r="D75" s="347"/>
      <c r="E75" s="145">
        <f t="shared" ref="E75:E76" si="0">A75*(6.23%)+A75</f>
        <v>0</v>
      </c>
      <c r="F75" s="309"/>
      <c r="G75" s="313"/>
      <c r="H75" s="295"/>
    </row>
    <row r="76" spans="1:8" ht="17.100000000000001" customHeight="1" thickBot="1" x14ac:dyDescent="0.3">
      <c r="A76" s="302">
        <f>'12'!D62</f>
        <v>0</v>
      </c>
      <c r="B76" s="186"/>
      <c r="C76" s="287"/>
      <c r="D76" s="287"/>
      <c r="E76" s="308">
        <f t="shared" si="0"/>
        <v>0</v>
      </c>
      <c r="F76" s="311" t="s">
        <v>118</v>
      </c>
      <c r="G76" s="311" t="s">
        <v>120</v>
      </c>
      <c r="H76" s="295"/>
    </row>
    <row r="77" spans="1:8" ht="17.100000000000001" customHeight="1" thickBot="1" x14ac:dyDescent="0.3">
      <c r="A77" s="302">
        <v>788</v>
      </c>
      <c r="B77" s="186"/>
      <c r="C77" s="287"/>
      <c r="D77" s="287"/>
      <c r="E77" s="170">
        <v>1476.69</v>
      </c>
      <c r="F77" s="310" t="s">
        <v>117</v>
      </c>
      <c r="G77" s="314" t="s">
        <v>127</v>
      </c>
      <c r="H77" s="296">
        <v>1</v>
      </c>
    </row>
    <row r="78" spans="1:8" ht="33.75" customHeight="1" thickBot="1" x14ac:dyDescent="0.3">
      <c r="A78" s="302">
        <v>945.38</v>
      </c>
      <c r="B78" s="186"/>
      <c r="C78" s="297"/>
      <c r="D78" s="287"/>
      <c r="E78" s="170">
        <v>1882.05</v>
      </c>
      <c r="F78" s="67" t="s">
        <v>115</v>
      </c>
      <c r="G78" s="315" t="s">
        <v>128</v>
      </c>
      <c r="H78" s="298">
        <v>1</v>
      </c>
    </row>
    <row r="79" spans="1:8" ht="33.75" customHeight="1" thickBot="1" x14ac:dyDescent="0.3">
      <c r="A79" s="306" t="s">
        <v>374</v>
      </c>
      <c r="B79" s="280"/>
      <c r="C79" s="297">
        <v>0</v>
      </c>
      <c r="D79" s="287"/>
      <c r="E79" s="170">
        <v>2621.02</v>
      </c>
      <c r="F79" s="68" t="s">
        <v>116</v>
      </c>
      <c r="G79" s="316" t="s">
        <v>375</v>
      </c>
      <c r="H79" s="299">
        <v>1</v>
      </c>
    </row>
    <row r="80" spans="1:8" ht="17.100000000000001" customHeight="1" thickBot="1" x14ac:dyDescent="0.3">
      <c r="A80" s="288"/>
      <c r="B80" s="280"/>
      <c r="C80" s="287"/>
      <c r="D80" s="287"/>
      <c r="E80" s="287"/>
      <c r="F80" s="287"/>
      <c r="G80" s="287"/>
      <c r="H80" s="295"/>
    </row>
    <row r="81" spans="1:8" ht="17.100000000000001" customHeight="1" thickBot="1" x14ac:dyDescent="0.3">
      <c r="A81" s="288"/>
      <c r="B81" s="280"/>
      <c r="C81" s="287"/>
      <c r="D81" s="287"/>
      <c r="E81" s="287"/>
      <c r="F81" s="287"/>
      <c r="G81" s="287"/>
      <c r="H81" s="294">
        <v>82</v>
      </c>
    </row>
    <row r="82" spans="1:8" ht="17.100000000000001" customHeight="1" x14ac:dyDescent="0.3">
      <c r="A82" s="399" t="s">
        <v>386</v>
      </c>
      <c r="B82" s="400"/>
      <c r="C82" s="400"/>
      <c r="D82" s="400"/>
      <c r="E82" s="400"/>
      <c r="F82" s="400"/>
      <c r="G82" s="401"/>
      <c r="H82" s="202"/>
    </row>
  </sheetData>
  <mergeCells count="10">
    <mergeCell ref="B75:D75"/>
    <mergeCell ref="A82:G82"/>
    <mergeCell ref="A1:H1"/>
    <mergeCell ref="A2:H2"/>
    <mergeCell ref="A3:H3"/>
    <mergeCell ref="C7:F7"/>
    <mergeCell ref="C8:C10"/>
    <mergeCell ref="F8:F10"/>
    <mergeCell ref="G8:G10"/>
    <mergeCell ref="H8:H10"/>
  </mergeCells>
  <pageMargins left="0.511811024" right="0.511811024" top="0.78740157499999996" bottom="0.78740157499999996" header="0.31496062000000002" footer="0.31496062000000002"/>
  <pageSetup paperSize="9" scale="68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40" zoomScale="80" zoomScaleNormal="100" zoomScaleSheetLayoutView="80" workbookViewId="0">
      <selection activeCell="M55" sqref="M55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105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  <c r="J8" t="s">
        <v>104</v>
      </c>
    </row>
    <row r="9" spans="1:10" ht="21.95" customHeight="1" thickBot="1" x14ac:dyDescent="0.3">
      <c r="A9" s="15">
        <f>maio!D9</f>
        <v>4198.6253219999999</v>
      </c>
      <c r="B9" s="16" t="s">
        <v>8</v>
      </c>
      <c r="C9" s="17" t="s">
        <v>9</v>
      </c>
      <c r="D9" s="18">
        <f>A9*(1.67%)+A9</f>
        <v>4268.7423648774002</v>
      </c>
      <c r="E9" s="26" t="s">
        <v>62</v>
      </c>
      <c r="F9" s="19" t="s">
        <v>10</v>
      </c>
      <c r="G9" s="16">
        <v>1</v>
      </c>
      <c r="I9" s="13">
        <f>D9*1.67%</f>
        <v>71.287997493452579</v>
      </c>
      <c r="J9" s="13">
        <f>D9+I9</f>
        <v>4340.0303623708523</v>
      </c>
    </row>
    <row r="10" spans="1:10" ht="21.95" customHeight="1" thickBot="1" x14ac:dyDescent="0.3">
      <c r="A10" s="15">
        <f>maio!D10</f>
        <v>3058.0912619999999</v>
      </c>
      <c r="B10" s="6" t="s">
        <v>11</v>
      </c>
      <c r="C10" s="4" t="s">
        <v>12</v>
      </c>
      <c r="D10" s="18">
        <f t="shared" ref="D10:D48" si="0">A10*(1.67%)+A10</f>
        <v>3109.1613860754001</v>
      </c>
      <c r="E10" s="27" t="s">
        <v>63</v>
      </c>
      <c r="F10" s="5" t="s">
        <v>13</v>
      </c>
      <c r="G10" s="6">
        <v>1</v>
      </c>
      <c r="I10" s="13">
        <f>D10*1.67%</f>
        <v>51.922995147459183</v>
      </c>
      <c r="J10" s="13">
        <f t="shared" ref="J10:J48" si="1">D10+I10</f>
        <v>3161.0843812228591</v>
      </c>
    </row>
    <row r="11" spans="1:10" ht="21.95" customHeight="1" thickBot="1" x14ac:dyDescent="0.3">
      <c r="A11" s="15">
        <f>maio!D11</f>
        <v>3058.0912619999999</v>
      </c>
      <c r="B11" s="6" t="s">
        <v>11</v>
      </c>
      <c r="C11" s="4" t="s">
        <v>12</v>
      </c>
      <c r="D11" s="18">
        <f t="shared" si="0"/>
        <v>3109.1613860754001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51.922995147459183</v>
      </c>
      <c r="J11" s="13">
        <f t="shared" si="1"/>
        <v>3161.0843812228591</v>
      </c>
    </row>
    <row r="12" spans="1:10" ht="21.95" customHeight="1" thickBot="1" x14ac:dyDescent="0.3">
      <c r="A12" s="15">
        <f>maio!D12</f>
        <v>3058.0912619999999</v>
      </c>
      <c r="B12" s="6" t="s">
        <v>11</v>
      </c>
      <c r="C12" s="4" t="s">
        <v>12</v>
      </c>
      <c r="D12" s="18">
        <f t="shared" si="0"/>
        <v>3109.1613860754001</v>
      </c>
      <c r="E12" s="27" t="s">
        <v>65</v>
      </c>
      <c r="F12" s="5" t="s">
        <v>15</v>
      </c>
      <c r="G12" s="6">
        <v>1</v>
      </c>
      <c r="I12" s="13">
        <f t="shared" si="2"/>
        <v>51.922995147459183</v>
      </c>
      <c r="J12" s="13">
        <f t="shared" si="1"/>
        <v>3161.0843812228591</v>
      </c>
    </row>
    <row r="13" spans="1:10" ht="21.95" customHeight="1" thickBot="1" x14ac:dyDescent="0.3">
      <c r="A13" s="15">
        <f>maio!D13</f>
        <v>3058.0912619999999</v>
      </c>
      <c r="B13" s="6" t="s">
        <v>11</v>
      </c>
      <c r="C13" s="4" t="s">
        <v>12</v>
      </c>
      <c r="D13" s="18">
        <f t="shared" si="0"/>
        <v>3109.1613860754001</v>
      </c>
      <c r="E13" s="27" t="s">
        <v>66</v>
      </c>
      <c r="F13" s="5" t="s">
        <v>16</v>
      </c>
      <c r="G13" s="6">
        <v>1</v>
      </c>
      <c r="I13" s="13">
        <f t="shared" si="2"/>
        <v>51.922995147459183</v>
      </c>
      <c r="J13" s="13">
        <f t="shared" si="1"/>
        <v>3161.0843812228591</v>
      </c>
    </row>
    <row r="14" spans="1:10" ht="21.95" customHeight="1" thickBot="1" x14ac:dyDescent="0.3">
      <c r="A14" s="15">
        <f>maio!D14</f>
        <v>3058.0912619999999</v>
      </c>
      <c r="B14" s="6" t="s">
        <v>11</v>
      </c>
      <c r="C14" s="4" t="s">
        <v>12</v>
      </c>
      <c r="D14" s="18">
        <f t="shared" si="0"/>
        <v>3109.1613860754001</v>
      </c>
      <c r="E14" s="27" t="s">
        <v>67</v>
      </c>
      <c r="F14" s="5" t="s">
        <v>17</v>
      </c>
      <c r="G14" s="6">
        <v>1</v>
      </c>
      <c r="I14" s="13">
        <f t="shared" si="2"/>
        <v>51.922995147459183</v>
      </c>
      <c r="J14" s="13">
        <f t="shared" si="1"/>
        <v>3161.0843812228591</v>
      </c>
    </row>
    <row r="15" spans="1:10" ht="21.95" customHeight="1" thickBot="1" x14ac:dyDescent="0.3">
      <c r="A15" s="15">
        <f>maio!D15</f>
        <v>3058.0912619999999</v>
      </c>
      <c r="B15" s="6" t="s">
        <v>11</v>
      </c>
      <c r="C15" s="4" t="s">
        <v>12</v>
      </c>
      <c r="D15" s="18">
        <f t="shared" si="0"/>
        <v>3109.1613860754001</v>
      </c>
      <c r="E15" s="27" t="s">
        <v>68</v>
      </c>
      <c r="F15" s="5" t="s">
        <v>18</v>
      </c>
      <c r="G15" s="6">
        <v>1</v>
      </c>
      <c r="I15" s="13">
        <f t="shared" si="2"/>
        <v>51.922995147459183</v>
      </c>
      <c r="J15" s="13">
        <f t="shared" si="1"/>
        <v>3161.0843812228591</v>
      </c>
    </row>
    <row r="16" spans="1:10" ht="21.95" customHeight="1" thickBot="1" x14ac:dyDescent="0.3">
      <c r="A16" s="15">
        <f>maio!D16</f>
        <v>3058.0912619999999</v>
      </c>
      <c r="B16" s="6" t="s">
        <v>11</v>
      </c>
      <c r="C16" s="4" t="s">
        <v>12</v>
      </c>
      <c r="D16" s="18">
        <f t="shared" si="0"/>
        <v>3109.1613860754001</v>
      </c>
      <c r="E16" s="27" t="s">
        <v>69</v>
      </c>
      <c r="F16" s="5" t="s">
        <v>19</v>
      </c>
      <c r="G16" s="6">
        <v>1</v>
      </c>
      <c r="I16" s="13">
        <f t="shared" si="2"/>
        <v>51.922995147459183</v>
      </c>
      <c r="J16" s="13">
        <f t="shared" si="1"/>
        <v>3161.0843812228591</v>
      </c>
    </row>
    <row r="17" spans="1:10" ht="21.95" customHeight="1" thickBot="1" x14ac:dyDescent="0.3">
      <c r="A17" s="15">
        <f>maio!D17</f>
        <v>3058.0912619999999</v>
      </c>
      <c r="B17" s="6" t="s">
        <v>11</v>
      </c>
      <c r="C17" s="4" t="s">
        <v>12</v>
      </c>
      <c r="D17" s="18">
        <f t="shared" si="0"/>
        <v>3109.1613860754001</v>
      </c>
      <c r="E17" s="27" t="s">
        <v>70</v>
      </c>
      <c r="F17" s="5" t="s">
        <v>20</v>
      </c>
      <c r="G17" s="6">
        <v>1</v>
      </c>
      <c r="I17" s="13">
        <f t="shared" si="2"/>
        <v>51.922995147459183</v>
      </c>
      <c r="J17" s="13">
        <f t="shared" si="1"/>
        <v>3161.0843812228591</v>
      </c>
    </row>
    <row r="18" spans="1:10" ht="21.95" customHeight="1" thickBot="1" x14ac:dyDescent="0.3">
      <c r="A18" s="15">
        <f>maio!D18</f>
        <v>3058.0912619999999</v>
      </c>
      <c r="B18" s="6" t="s">
        <v>11</v>
      </c>
      <c r="C18" s="4" t="s">
        <v>12</v>
      </c>
      <c r="D18" s="18">
        <f t="shared" si="0"/>
        <v>3109.1613860754001</v>
      </c>
      <c r="E18" s="27" t="s">
        <v>71</v>
      </c>
      <c r="F18" s="5" t="s">
        <v>21</v>
      </c>
      <c r="G18" s="6">
        <v>1</v>
      </c>
      <c r="I18" s="13">
        <f t="shared" si="2"/>
        <v>51.922995147459183</v>
      </c>
      <c r="J18" s="13">
        <f t="shared" si="1"/>
        <v>3161.0843812228591</v>
      </c>
    </row>
    <row r="19" spans="1:10" ht="21.95" customHeight="1" thickBot="1" x14ac:dyDescent="0.3">
      <c r="A19" s="15">
        <f>maio!D19</f>
        <v>3058.0912619999999</v>
      </c>
      <c r="B19" s="6" t="s">
        <v>11</v>
      </c>
      <c r="C19" s="4" t="s">
        <v>12</v>
      </c>
      <c r="D19" s="18">
        <f t="shared" si="0"/>
        <v>3109.1613860754001</v>
      </c>
      <c r="E19" s="27" t="s">
        <v>72</v>
      </c>
      <c r="F19" s="5" t="s">
        <v>22</v>
      </c>
      <c r="G19" s="6">
        <v>1</v>
      </c>
      <c r="I19" s="13">
        <f t="shared" si="2"/>
        <v>51.922995147459183</v>
      </c>
      <c r="J19" s="13">
        <f t="shared" si="1"/>
        <v>3161.0843812228591</v>
      </c>
    </row>
    <row r="20" spans="1:10" ht="21.95" customHeight="1" thickBot="1" x14ac:dyDescent="0.3">
      <c r="A20" s="15">
        <f>maio!D20</f>
        <v>3058.0912619999999</v>
      </c>
      <c r="B20" s="6" t="s">
        <v>23</v>
      </c>
      <c r="C20" s="4" t="s">
        <v>12</v>
      </c>
      <c r="D20" s="18">
        <f t="shared" si="0"/>
        <v>3109.1613860754001</v>
      </c>
      <c r="E20" s="27" t="s">
        <v>61</v>
      </c>
      <c r="F20" s="5" t="s">
        <v>60</v>
      </c>
      <c r="G20" s="6">
        <v>1</v>
      </c>
      <c r="I20" s="13">
        <f t="shared" si="2"/>
        <v>51.922995147459183</v>
      </c>
      <c r="J20" s="13">
        <f t="shared" si="1"/>
        <v>3161.0843812228591</v>
      </c>
    </row>
    <row r="21" spans="1:10" ht="21.95" customHeight="1" thickBot="1" x14ac:dyDescent="0.3">
      <c r="A21" s="15">
        <f>maio!D21</f>
        <v>1679.446062</v>
      </c>
      <c r="B21" s="6" t="s">
        <v>23</v>
      </c>
      <c r="C21" s="4" t="s">
        <v>12</v>
      </c>
      <c r="D21" s="18">
        <f t="shared" si="0"/>
        <v>1707.4928112354</v>
      </c>
      <c r="E21" s="27" t="s">
        <v>73</v>
      </c>
      <c r="F21" s="5" t="s">
        <v>24</v>
      </c>
      <c r="G21" s="6">
        <v>2</v>
      </c>
      <c r="I21" s="13">
        <f t="shared" si="2"/>
        <v>28.515129947631181</v>
      </c>
      <c r="J21" s="13">
        <f t="shared" si="1"/>
        <v>1736.0079411830311</v>
      </c>
    </row>
    <row r="22" spans="1:10" ht="21.95" customHeight="1" thickBot="1" x14ac:dyDescent="0.3">
      <c r="A22" s="15">
        <f>maio!D22</f>
        <v>1500.3848579999999</v>
      </c>
      <c r="B22" s="6" t="s">
        <v>23</v>
      </c>
      <c r="C22" s="4" t="s">
        <v>12</v>
      </c>
      <c r="D22" s="18">
        <f t="shared" si="0"/>
        <v>1525.4412851285999</v>
      </c>
      <c r="E22" s="27" t="s">
        <v>74</v>
      </c>
      <c r="F22" s="5" t="s">
        <v>25</v>
      </c>
      <c r="G22" s="6">
        <v>1</v>
      </c>
      <c r="I22" s="13">
        <f t="shared" si="2"/>
        <v>25.474869461647618</v>
      </c>
      <c r="J22" s="13">
        <f>A22+I22</f>
        <v>1525.8597274616475</v>
      </c>
    </row>
    <row r="23" spans="1:10" ht="21.95" customHeight="1" thickBot="1" x14ac:dyDescent="0.3">
      <c r="A23" s="15">
        <f>maio!D23</f>
        <v>1500.3848579999999</v>
      </c>
      <c r="B23" s="6" t="s">
        <v>23</v>
      </c>
      <c r="C23" s="4" t="s">
        <v>12</v>
      </c>
      <c r="D23" s="18">
        <f t="shared" si="0"/>
        <v>1525.4412851285999</v>
      </c>
      <c r="E23" s="27" t="s">
        <v>75</v>
      </c>
      <c r="F23" s="5" t="s">
        <v>26</v>
      </c>
      <c r="G23" s="6">
        <v>1</v>
      </c>
      <c r="I23" s="13">
        <f t="shared" si="2"/>
        <v>25.474869461647618</v>
      </c>
      <c r="J23" s="13">
        <f t="shared" si="1"/>
        <v>1550.9161545902475</v>
      </c>
    </row>
    <row r="24" spans="1:10" ht="21.95" customHeight="1" thickBot="1" x14ac:dyDescent="0.3">
      <c r="A24" s="15">
        <f>maio!D24</f>
        <v>1500.3848579999999</v>
      </c>
      <c r="B24" s="6" t="s">
        <v>23</v>
      </c>
      <c r="C24" s="4" t="s">
        <v>12</v>
      </c>
      <c r="D24" s="18">
        <f t="shared" si="0"/>
        <v>1525.4412851285999</v>
      </c>
      <c r="E24" s="27" t="s">
        <v>76</v>
      </c>
      <c r="F24" s="5" t="s">
        <v>27</v>
      </c>
      <c r="G24" s="6">
        <v>1</v>
      </c>
      <c r="I24" s="13">
        <f t="shared" si="2"/>
        <v>25.474869461647618</v>
      </c>
      <c r="J24" s="13">
        <f t="shared" si="1"/>
        <v>1550.9161545902475</v>
      </c>
    </row>
    <row r="25" spans="1:10" ht="21.95" customHeight="1" thickBot="1" x14ac:dyDescent="0.3">
      <c r="A25" s="15">
        <f>maio!D25</f>
        <v>1500.3848579999999</v>
      </c>
      <c r="B25" s="6" t="s">
        <v>23</v>
      </c>
      <c r="C25" s="4" t="s">
        <v>12</v>
      </c>
      <c r="D25" s="18">
        <f t="shared" si="0"/>
        <v>1525.4412851285999</v>
      </c>
      <c r="E25" s="27" t="s">
        <v>77</v>
      </c>
      <c r="F25" s="5" t="s">
        <v>28</v>
      </c>
      <c r="G25" s="6">
        <v>1</v>
      </c>
      <c r="I25" s="13">
        <f t="shared" si="2"/>
        <v>25.474869461647618</v>
      </c>
      <c r="J25" s="13">
        <f t="shared" si="1"/>
        <v>1550.9161545902475</v>
      </c>
    </row>
    <row r="26" spans="1:10" ht="21.95" customHeight="1" thickBot="1" x14ac:dyDescent="0.3">
      <c r="A26" s="15">
        <f>maio!D26</f>
        <v>1500.3848579999999</v>
      </c>
      <c r="B26" s="6" t="s">
        <v>23</v>
      </c>
      <c r="C26" s="4" t="s">
        <v>12</v>
      </c>
      <c r="D26" s="18">
        <f t="shared" si="0"/>
        <v>1525.4412851285999</v>
      </c>
      <c r="E26" s="27" t="s">
        <v>78</v>
      </c>
      <c r="F26" s="5" t="s">
        <v>29</v>
      </c>
      <c r="G26" s="6">
        <v>1</v>
      </c>
      <c r="I26" s="13">
        <f t="shared" si="2"/>
        <v>25.474869461647618</v>
      </c>
      <c r="J26" s="13">
        <f t="shared" si="1"/>
        <v>1550.9161545902475</v>
      </c>
    </row>
    <row r="27" spans="1:10" ht="21.95" customHeight="1" thickBot="1" x14ac:dyDescent="0.3">
      <c r="A27" s="15">
        <f>maio!D27</f>
        <v>1500.3848579999999</v>
      </c>
      <c r="B27" s="6" t="s">
        <v>23</v>
      </c>
      <c r="C27" s="4" t="s">
        <v>12</v>
      </c>
      <c r="D27" s="18">
        <f t="shared" si="0"/>
        <v>1525.4412851285999</v>
      </c>
      <c r="E27" s="27" t="s">
        <v>79</v>
      </c>
      <c r="F27" s="5" t="s">
        <v>30</v>
      </c>
      <c r="G27" s="6">
        <v>1</v>
      </c>
      <c r="I27" s="13">
        <f t="shared" si="2"/>
        <v>25.474869461647618</v>
      </c>
      <c r="J27" s="13">
        <f t="shared" si="1"/>
        <v>1550.9161545902475</v>
      </c>
    </row>
    <row r="28" spans="1:10" ht="21.95" customHeight="1" thickBot="1" x14ac:dyDescent="0.3">
      <c r="A28" s="15">
        <f>maio!D28</f>
        <v>1500.3848579999999</v>
      </c>
      <c r="B28" s="6" t="s">
        <v>23</v>
      </c>
      <c r="C28" s="4" t="s">
        <v>12</v>
      </c>
      <c r="D28" s="18">
        <f t="shared" si="0"/>
        <v>1525.4412851285999</v>
      </c>
      <c r="E28" s="27" t="s">
        <v>80</v>
      </c>
      <c r="F28" s="5" t="s">
        <v>31</v>
      </c>
      <c r="G28" s="6">
        <v>1</v>
      </c>
      <c r="I28" s="13">
        <f t="shared" si="2"/>
        <v>25.474869461647618</v>
      </c>
      <c r="J28" s="13">
        <f t="shared" si="1"/>
        <v>1550.9161545902475</v>
      </c>
    </row>
    <row r="29" spans="1:10" ht="21.95" customHeight="1" thickBot="1" x14ac:dyDescent="0.3">
      <c r="A29" s="15">
        <f>maio!D29</f>
        <v>1500.3848579999999</v>
      </c>
      <c r="B29" s="6" t="s">
        <v>23</v>
      </c>
      <c r="C29" s="4" t="s">
        <v>12</v>
      </c>
      <c r="D29" s="18">
        <f t="shared" si="0"/>
        <v>1525.4412851285999</v>
      </c>
      <c r="E29" s="27" t="s">
        <v>81</v>
      </c>
      <c r="F29" s="5" t="s">
        <v>32</v>
      </c>
      <c r="G29" s="6">
        <v>1</v>
      </c>
      <c r="I29" s="13">
        <f t="shared" si="2"/>
        <v>25.474869461647618</v>
      </c>
      <c r="J29" s="13">
        <f t="shared" si="1"/>
        <v>1550.9161545902475</v>
      </c>
    </row>
    <row r="30" spans="1:10" ht="21.95" customHeight="1" thickBot="1" x14ac:dyDescent="0.3">
      <c r="A30" s="15">
        <f>maio!D30</f>
        <v>1500.3848579999999</v>
      </c>
      <c r="B30" s="6" t="s">
        <v>23</v>
      </c>
      <c r="C30" s="7" t="s">
        <v>9</v>
      </c>
      <c r="D30" s="18">
        <f t="shared" si="0"/>
        <v>1525.4412851285999</v>
      </c>
      <c r="E30" s="27" t="s">
        <v>82</v>
      </c>
      <c r="F30" s="5" t="s">
        <v>33</v>
      </c>
      <c r="G30" s="6">
        <v>1</v>
      </c>
      <c r="I30" s="13">
        <f t="shared" si="2"/>
        <v>25.474869461647618</v>
      </c>
      <c r="J30" s="13">
        <f t="shared" si="1"/>
        <v>1550.9161545902475</v>
      </c>
    </row>
    <row r="31" spans="1:10" ht="21.95" customHeight="1" thickBot="1" x14ac:dyDescent="0.3">
      <c r="A31" s="15">
        <f>maio!D31</f>
        <v>1500.3848579999999</v>
      </c>
      <c r="B31" s="6" t="s">
        <v>23</v>
      </c>
      <c r="C31" s="7" t="s">
        <v>9</v>
      </c>
      <c r="D31" s="18">
        <f t="shared" si="0"/>
        <v>1525.4412851285999</v>
      </c>
      <c r="E31" s="27" t="s">
        <v>83</v>
      </c>
      <c r="F31" s="5" t="s">
        <v>34</v>
      </c>
      <c r="G31" s="6">
        <v>1</v>
      </c>
      <c r="I31" s="13">
        <f t="shared" si="2"/>
        <v>25.474869461647618</v>
      </c>
      <c r="J31" s="13">
        <f t="shared" si="1"/>
        <v>1550.9161545902475</v>
      </c>
    </row>
    <row r="32" spans="1:10" ht="21.95" customHeight="1" thickBot="1" x14ac:dyDescent="0.3">
      <c r="A32" s="15">
        <f>maio!D32</f>
        <v>1500.3848579999999</v>
      </c>
      <c r="B32" s="6" t="s">
        <v>23</v>
      </c>
      <c r="C32" s="4" t="s">
        <v>12</v>
      </c>
      <c r="D32" s="18">
        <f t="shared" si="0"/>
        <v>1525.4412851285999</v>
      </c>
      <c r="E32" s="27" t="s">
        <v>84</v>
      </c>
      <c r="F32" s="5" t="s">
        <v>57</v>
      </c>
      <c r="G32" s="6">
        <v>1</v>
      </c>
      <c r="I32" s="13">
        <f t="shared" si="2"/>
        <v>25.474869461647618</v>
      </c>
      <c r="J32" s="13">
        <f t="shared" si="1"/>
        <v>1550.9161545902475</v>
      </c>
    </row>
    <row r="33" spans="1:10" ht="21.95" customHeight="1" thickBot="1" x14ac:dyDescent="0.3">
      <c r="A33" s="15">
        <f>maio!D33</f>
        <v>1500.3848579999999</v>
      </c>
      <c r="B33" s="6" t="s">
        <v>23</v>
      </c>
      <c r="C33" s="4" t="s">
        <v>12</v>
      </c>
      <c r="D33" s="18">
        <f t="shared" si="0"/>
        <v>1525.4412851285999</v>
      </c>
      <c r="E33" s="27" t="s">
        <v>85</v>
      </c>
      <c r="F33" s="5" t="s">
        <v>35</v>
      </c>
      <c r="G33" s="6">
        <v>1</v>
      </c>
      <c r="I33" s="13">
        <f t="shared" si="2"/>
        <v>25.474869461647618</v>
      </c>
      <c r="J33" s="13">
        <f t="shared" si="1"/>
        <v>1550.9161545902475</v>
      </c>
    </row>
    <row r="34" spans="1:10" ht="21.95" customHeight="1" thickBot="1" x14ac:dyDescent="0.3">
      <c r="A34" s="15">
        <f>maio!D34</f>
        <v>1115.777415</v>
      </c>
      <c r="B34" s="6" t="s">
        <v>36</v>
      </c>
      <c r="C34" s="4" t="s">
        <v>12</v>
      </c>
      <c r="D34" s="18">
        <f t="shared" si="0"/>
        <v>1134.4108978305001</v>
      </c>
      <c r="E34" s="27" t="s">
        <v>86</v>
      </c>
      <c r="F34" s="5" t="s">
        <v>37</v>
      </c>
      <c r="G34" s="6">
        <v>1</v>
      </c>
      <c r="I34" s="13">
        <f t="shared" si="2"/>
        <v>18.944661993769351</v>
      </c>
      <c r="J34" s="13">
        <f t="shared" si="1"/>
        <v>1153.3555598242694</v>
      </c>
    </row>
    <row r="35" spans="1:10" ht="21.95" customHeight="1" thickBot="1" x14ac:dyDescent="0.3">
      <c r="A35" s="15">
        <f>maio!D35</f>
        <v>1115.777415</v>
      </c>
      <c r="B35" s="6" t="s">
        <v>36</v>
      </c>
      <c r="C35" s="4" t="s">
        <v>12</v>
      </c>
      <c r="D35" s="18">
        <f t="shared" si="0"/>
        <v>1134.4108978305001</v>
      </c>
      <c r="E35" s="27" t="s">
        <v>87</v>
      </c>
      <c r="F35" s="14" t="s">
        <v>56</v>
      </c>
      <c r="G35" s="6">
        <v>2</v>
      </c>
      <c r="I35" s="13">
        <f t="shared" si="2"/>
        <v>18.944661993769351</v>
      </c>
      <c r="J35" s="13">
        <f t="shared" si="1"/>
        <v>1153.3555598242694</v>
      </c>
    </row>
    <row r="36" spans="1:10" ht="21.95" customHeight="1" thickBot="1" x14ac:dyDescent="0.3">
      <c r="A36" s="15">
        <f>maio!D36</f>
        <v>1115.777415</v>
      </c>
      <c r="B36" s="6" t="s">
        <v>36</v>
      </c>
      <c r="C36" s="4" t="s">
        <v>12</v>
      </c>
      <c r="D36" s="18">
        <f t="shared" si="0"/>
        <v>1134.4108978305001</v>
      </c>
      <c r="E36" s="27" t="s">
        <v>88</v>
      </c>
      <c r="F36" s="5" t="s">
        <v>38</v>
      </c>
      <c r="G36" s="6">
        <v>1</v>
      </c>
      <c r="I36" s="13">
        <f t="shared" si="2"/>
        <v>18.944661993769351</v>
      </c>
      <c r="J36" s="13">
        <f t="shared" si="1"/>
        <v>1153.3555598242694</v>
      </c>
    </row>
    <row r="37" spans="1:10" ht="21.95" customHeight="1" thickBot="1" x14ac:dyDescent="0.3">
      <c r="A37" s="15">
        <f>maio!D37</f>
        <v>1115.777415</v>
      </c>
      <c r="B37" s="6" t="s">
        <v>36</v>
      </c>
      <c r="C37" s="4" t="s">
        <v>12</v>
      </c>
      <c r="D37" s="18">
        <f t="shared" si="0"/>
        <v>1134.4108978305001</v>
      </c>
      <c r="E37" s="27" t="s">
        <v>89</v>
      </c>
      <c r="F37" s="5" t="s">
        <v>39</v>
      </c>
      <c r="G37" s="6">
        <v>1</v>
      </c>
      <c r="I37" s="13">
        <f t="shared" si="2"/>
        <v>18.944661993769351</v>
      </c>
      <c r="J37" s="13">
        <f t="shared" si="1"/>
        <v>1153.3555598242694</v>
      </c>
    </row>
    <row r="38" spans="1:10" ht="21.95" customHeight="1" thickBot="1" x14ac:dyDescent="0.3">
      <c r="A38" s="15">
        <f>maio!D38</f>
        <v>1115.777415</v>
      </c>
      <c r="B38" s="6" t="s">
        <v>36</v>
      </c>
      <c r="C38" s="4" t="s">
        <v>12</v>
      </c>
      <c r="D38" s="18">
        <f t="shared" si="0"/>
        <v>1134.4108978305001</v>
      </c>
      <c r="E38" s="27" t="s">
        <v>90</v>
      </c>
      <c r="F38" s="5" t="s">
        <v>40</v>
      </c>
      <c r="G38" s="6">
        <v>1</v>
      </c>
      <c r="I38" s="13">
        <f t="shared" si="2"/>
        <v>18.944661993769351</v>
      </c>
      <c r="J38" s="13">
        <f t="shared" si="1"/>
        <v>1153.3555598242694</v>
      </c>
    </row>
    <row r="39" spans="1:10" ht="21.95" customHeight="1" thickBot="1" x14ac:dyDescent="0.3">
      <c r="A39" s="15">
        <f>maio!D39</f>
        <v>1115.777415</v>
      </c>
      <c r="B39" s="6" t="s">
        <v>36</v>
      </c>
      <c r="C39" s="4" t="s">
        <v>12</v>
      </c>
      <c r="D39" s="18">
        <f t="shared" si="0"/>
        <v>1134.4108978305001</v>
      </c>
      <c r="E39" s="27" t="s">
        <v>91</v>
      </c>
      <c r="F39" s="5" t="s">
        <v>41</v>
      </c>
      <c r="G39" s="6">
        <v>1</v>
      </c>
      <c r="I39" s="13">
        <f t="shared" si="2"/>
        <v>18.944661993769351</v>
      </c>
      <c r="J39" s="13">
        <f t="shared" si="1"/>
        <v>1153.3555598242694</v>
      </c>
    </row>
    <row r="40" spans="1:10" ht="21.95" customHeight="1" thickBot="1" x14ac:dyDescent="0.3">
      <c r="A40" s="15">
        <f>maio!D40</f>
        <v>1115.777415</v>
      </c>
      <c r="B40" s="6" t="s">
        <v>36</v>
      </c>
      <c r="C40" s="4" t="s">
        <v>12</v>
      </c>
      <c r="D40" s="18">
        <f t="shared" si="0"/>
        <v>1134.4108978305001</v>
      </c>
      <c r="E40" s="27" t="s">
        <v>92</v>
      </c>
      <c r="F40" s="5" t="s">
        <v>42</v>
      </c>
      <c r="G40" s="6">
        <v>1</v>
      </c>
      <c r="I40" s="13">
        <f t="shared" si="2"/>
        <v>18.944661993769351</v>
      </c>
      <c r="J40" s="13">
        <f t="shared" si="1"/>
        <v>1153.3555598242694</v>
      </c>
    </row>
    <row r="41" spans="1:10" ht="21.95" customHeight="1" thickBot="1" x14ac:dyDescent="0.3">
      <c r="A41" s="15">
        <f>maio!D41</f>
        <v>804.27070199999991</v>
      </c>
      <c r="B41" s="6" t="s">
        <v>43</v>
      </c>
      <c r="C41" s="4" t="s">
        <v>12</v>
      </c>
      <c r="D41" s="18">
        <f t="shared" si="0"/>
        <v>817.70202272339986</v>
      </c>
      <c r="E41" s="27" t="s">
        <v>93</v>
      </c>
      <c r="F41" s="5" t="s">
        <v>44</v>
      </c>
      <c r="G41" s="6">
        <v>1</v>
      </c>
      <c r="I41" s="13">
        <f t="shared" si="2"/>
        <v>13.655623779480777</v>
      </c>
      <c r="J41" s="13">
        <f t="shared" si="1"/>
        <v>831.3576465028807</v>
      </c>
    </row>
    <row r="42" spans="1:10" ht="21.95" customHeight="1" thickBot="1" x14ac:dyDescent="0.3">
      <c r="A42" s="15">
        <f>maio!D42</f>
        <v>804.27070199999991</v>
      </c>
      <c r="B42" s="6" t="s">
        <v>43</v>
      </c>
      <c r="C42" s="4" t="s">
        <v>12</v>
      </c>
      <c r="D42" s="18">
        <f t="shared" si="0"/>
        <v>817.70202272339986</v>
      </c>
      <c r="E42" s="27" t="s">
        <v>94</v>
      </c>
      <c r="F42" s="5" t="s">
        <v>45</v>
      </c>
      <c r="G42" s="6">
        <v>4</v>
      </c>
      <c r="I42" s="13">
        <f t="shared" si="2"/>
        <v>13.655623779480777</v>
      </c>
      <c r="J42" s="13">
        <f t="shared" si="1"/>
        <v>831.3576465028807</v>
      </c>
    </row>
    <row r="43" spans="1:10" ht="21.95" customHeight="1" thickBot="1" x14ac:dyDescent="0.3">
      <c r="A43" s="15">
        <f>maio!D43</f>
        <v>804.27070199999991</v>
      </c>
      <c r="B43" s="6" t="s">
        <v>43</v>
      </c>
      <c r="C43" s="4" t="s">
        <v>12</v>
      </c>
      <c r="D43" s="18">
        <f t="shared" si="0"/>
        <v>817.70202272339986</v>
      </c>
      <c r="E43" s="27" t="s">
        <v>95</v>
      </c>
      <c r="F43" s="5" t="s">
        <v>46</v>
      </c>
      <c r="G43" s="6">
        <v>1</v>
      </c>
      <c r="I43" s="13">
        <f t="shared" si="2"/>
        <v>13.655623779480777</v>
      </c>
      <c r="J43" s="13">
        <f t="shared" si="1"/>
        <v>831.3576465028807</v>
      </c>
    </row>
    <row r="44" spans="1:10" ht="21.95" customHeight="1" thickBot="1" x14ac:dyDescent="0.3">
      <c r="A44" s="15">
        <f>maio!D44</f>
        <v>804.27070199999991</v>
      </c>
      <c r="B44" s="6" t="s">
        <v>43</v>
      </c>
      <c r="C44" s="4" t="s">
        <v>12</v>
      </c>
      <c r="D44" s="18">
        <f t="shared" si="0"/>
        <v>817.70202272339986</v>
      </c>
      <c r="E44" s="27" t="s">
        <v>96</v>
      </c>
      <c r="F44" s="5" t="s">
        <v>47</v>
      </c>
      <c r="G44" s="6">
        <v>1</v>
      </c>
      <c r="I44" s="13">
        <f t="shared" si="2"/>
        <v>13.655623779480777</v>
      </c>
      <c r="J44" s="13">
        <f t="shared" si="1"/>
        <v>831.3576465028807</v>
      </c>
    </row>
    <row r="45" spans="1:10" ht="21.95" customHeight="1" thickBot="1" x14ac:dyDescent="0.3">
      <c r="A45" s="15">
        <f>maio!D45</f>
        <v>720.06760800000006</v>
      </c>
      <c r="B45" s="6" t="s">
        <v>48</v>
      </c>
      <c r="C45" s="4" t="s">
        <v>12</v>
      </c>
      <c r="D45" s="18">
        <f t="shared" si="0"/>
        <v>732.0927370536001</v>
      </c>
      <c r="E45" s="27" t="s">
        <v>97</v>
      </c>
      <c r="F45" s="5" t="s">
        <v>49</v>
      </c>
      <c r="G45" s="6">
        <v>2</v>
      </c>
      <c r="I45" s="13">
        <f t="shared" si="2"/>
        <v>12.225948708795121</v>
      </c>
      <c r="J45" s="13">
        <f t="shared" si="1"/>
        <v>744.31868576239526</v>
      </c>
    </row>
    <row r="46" spans="1:10" ht="21.95" customHeight="1" thickBot="1" x14ac:dyDescent="0.3">
      <c r="A46" s="15">
        <f>maio!D46</f>
        <v>720.06760800000006</v>
      </c>
      <c r="B46" s="6" t="s">
        <v>48</v>
      </c>
      <c r="C46" s="4" t="s">
        <v>12</v>
      </c>
      <c r="D46" s="18">
        <f t="shared" si="0"/>
        <v>732.0927370536001</v>
      </c>
      <c r="E46" s="27" t="s">
        <v>98</v>
      </c>
      <c r="F46" s="5" t="s">
        <v>50</v>
      </c>
      <c r="G46" s="6">
        <v>2</v>
      </c>
      <c r="I46" s="13">
        <f t="shared" si="2"/>
        <v>12.225948708795121</v>
      </c>
      <c r="J46" s="13">
        <f t="shared" si="1"/>
        <v>744.31868576239526</v>
      </c>
    </row>
    <row r="47" spans="1:10" ht="21.95" customHeight="1" thickBot="1" x14ac:dyDescent="0.3">
      <c r="A47" s="15">
        <f>maio!D47</f>
        <v>720.06760800000006</v>
      </c>
      <c r="B47" s="6" t="s">
        <v>48</v>
      </c>
      <c r="C47" s="4" t="s">
        <v>12</v>
      </c>
      <c r="D47" s="18">
        <f t="shared" si="0"/>
        <v>732.0927370536001</v>
      </c>
      <c r="E47" s="27" t="s">
        <v>99</v>
      </c>
      <c r="F47" s="5" t="s">
        <v>51</v>
      </c>
      <c r="G47" s="6">
        <v>3</v>
      </c>
      <c r="I47" s="13">
        <f t="shared" si="2"/>
        <v>12.225948708795121</v>
      </c>
      <c r="J47" s="13">
        <f t="shared" si="1"/>
        <v>744.31868576239526</v>
      </c>
    </row>
    <row r="48" spans="1:10" ht="21.95" customHeight="1" thickBot="1" x14ac:dyDescent="0.3">
      <c r="A48" s="15">
        <f>maio!D48</f>
        <v>654.35828700000002</v>
      </c>
      <c r="B48" s="6" t="s">
        <v>52</v>
      </c>
      <c r="C48" s="4" t="s">
        <v>12</v>
      </c>
      <c r="D48" s="18">
        <f t="shared" si="0"/>
        <v>665.2860703929</v>
      </c>
      <c r="E48" s="27" t="s">
        <v>100</v>
      </c>
      <c r="F48" s="5" t="s">
        <v>53</v>
      </c>
      <c r="G48" s="6">
        <v>8</v>
      </c>
      <c r="I48" s="13">
        <f t="shared" si="2"/>
        <v>11.110277375561429</v>
      </c>
      <c r="J48" s="13">
        <f t="shared" si="1"/>
        <v>676.3963477684614</v>
      </c>
    </row>
    <row r="49" spans="1:7" ht="16.5" thickBot="1" x14ac:dyDescent="0.3">
      <c r="B49"/>
      <c r="G49" s="28">
        <f>SUM(G9:G48)</f>
        <v>56</v>
      </c>
    </row>
    <row r="50" spans="1:7" ht="18.75" x14ac:dyDescent="0.3">
      <c r="A50" s="320" t="s">
        <v>121</v>
      </c>
      <c r="B50" s="320"/>
      <c r="C50" s="320"/>
      <c r="D50" s="320"/>
      <c r="E50" s="320"/>
      <c r="F50" s="320"/>
    </row>
    <row r="51" spans="1:7" ht="15.75" thickBot="1" x14ac:dyDescent="0.3">
      <c r="B51"/>
      <c r="D51" s="39" t="s">
        <v>119</v>
      </c>
      <c r="E51" s="39" t="s">
        <v>118</v>
      </c>
      <c r="F51" s="39" t="s">
        <v>120</v>
      </c>
    </row>
    <row r="52" spans="1:7" ht="15.75" x14ac:dyDescent="0.25">
      <c r="A52" s="50">
        <v>1.67E-2</v>
      </c>
      <c r="B52"/>
      <c r="D52" s="42"/>
      <c r="E52" s="43" t="s">
        <v>114</v>
      </c>
      <c r="F52" s="44" t="s">
        <v>110</v>
      </c>
      <c r="G52" s="45">
        <v>1</v>
      </c>
    </row>
    <row r="53" spans="1:7" ht="15.75" x14ac:dyDescent="0.25">
      <c r="B53"/>
      <c r="D53" s="46">
        <v>622</v>
      </c>
      <c r="E53" s="37" t="s">
        <v>117</v>
      </c>
      <c r="F53" s="34" t="s">
        <v>111</v>
      </c>
      <c r="G53" s="32">
        <v>1</v>
      </c>
    </row>
    <row r="54" spans="1:7" ht="15.75" x14ac:dyDescent="0.25">
      <c r="A54" s="40"/>
      <c r="B54" s="41">
        <f>maio!D54</f>
        <v>801.21043499999996</v>
      </c>
      <c r="D54" s="46">
        <f>B54*1.67%+B54</f>
        <v>814.59064926449992</v>
      </c>
      <c r="E54" s="37" t="s">
        <v>115</v>
      </c>
      <c r="F54" s="34" t="s">
        <v>112</v>
      </c>
      <c r="G54" s="32">
        <v>1</v>
      </c>
    </row>
    <row r="55" spans="1:7" ht="16.5" thickBot="1" x14ac:dyDescent="0.3">
      <c r="B55" s="41">
        <f>maio!D55</f>
        <v>782.73699599999998</v>
      </c>
      <c r="D55" s="46">
        <v>881.92</v>
      </c>
      <c r="E55" s="47" t="s">
        <v>116</v>
      </c>
      <c r="F55" s="48" t="s">
        <v>113</v>
      </c>
      <c r="G55" s="49">
        <v>1</v>
      </c>
    </row>
    <row r="56" spans="1:7" ht="15.75" thickBot="1" x14ac:dyDescent="0.3">
      <c r="B56"/>
    </row>
    <row r="57" spans="1:7" ht="16.5" thickBot="1" x14ac:dyDescent="0.3">
      <c r="B57"/>
      <c r="G57" s="28">
        <f>G49+G52+G53+G54+G55</f>
        <v>60</v>
      </c>
    </row>
    <row r="58" spans="1:7" x14ac:dyDescent="0.25">
      <c r="B58"/>
    </row>
  </sheetData>
  <mergeCells count="8">
    <mergeCell ref="A50:F50"/>
    <mergeCell ref="A1:G1"/>
    <mergeCell ref="A3:G3"/>
    <mergeCell ref="B5:E5"/>
    <mergeCell ref="B6:B8"/>
    <mergeCell ref="E6:E8"/>
    <mergeCell ref="F6:F8"/>
    <mergeCell ref="G6:G8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="60" zoomScaleNormal="100" workbookViewId="0">
      <selection activeCell="D54" sqref="D54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3.710937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106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  <c r="J8" t="s">
        <v>104</v>
      </c>
    </row>
    <row r="9" spans="1:10" ht="21.95" customHeight="1" thickBot="1" x14ac:dyDescent="0.3">
      <c r="A9" s="15">
        <f>JUNHO!D9</f>
        <v>4268.7423648774002</v>
      </c>
      <c r="B9" s="16" t="s">
        <v>8</v>
      </c>
      <c r="C9" s="17" t="s">
        <v>9</v>
      </c>
      <c r="D9" s="18">
        <f>A9*(1.67%)+A9</f>
        <v>4340.0303623708523</v>
      </c>
      <c r="E9" s="26" t="s">
        <v>62</v>
      </c>
      <c r="F9" s="19" t="s">
        <v>10</v>
      </c>
      <c r="G9" s="16">
        <v>1</v>
      </c>
      <c r="I9" s="13">
        <f>D9*1.67%</f>
        <v>72.478507051593226</v>
      </c>
      <c r="J9" s="13">
        <f>D9+I9</f>
        <v>4412.508869422446</v>
      </c>
    </row>
    <row r="10" spans="1:10" ht="21.95" customHeight="1" thickBot="1" x14ac:dyDescent="0.3">
      <c r="A10" s="15">
        <f>JUNHO!D10</f>
        <v>3109.1613860754001</v>
      </c>
      <c r="B10" s="6" t="s">
        <v>11</v>
      </c>
      <c r="C10" s="4" t="s">
        <v>12</v>
      </c>
      <c r="D10" s="18">
        <f t="shared" ref="D10:D48" si="0">A10*(1.67%)+A10</f>
        <v>3161.0843812228591</v>
      </c>
      <c r="E10" s="27" t="s">
        <v>63</v>
      </c>
      <c r="F10" s="5" t="s">
        <v>13</v>
      </c>
      <c r="G10" s="6">
        <v>1</v>
      </c>
      <c r="I10" s="13">
        <f>D10*1.67%</f>
        <v>52.790109166421743</v>
      </c>
      <c r="J10" s="13">
        <f t="shared" ref="J10:J48" si="1">D10+I10</f>
        <v>3213.8744903892807</v>
      </c>
    </row>
    <row r="11" spans="1:10" ht="21.95" customHeight="1" thickBot="1" x14ac:dyDescent="0.3">
      <c r="A11" s="15">
        <f>JUNHO!D11</f>
        <v>3109.1613860754001</v>
      </c>
      <c r="B11" s="6" t="s">
        <v>11</v>
      </c>
      <c r="C11" s="4" t="s">
        <v>12</v>
      </c>
      <c r="D11" s="18">
        <f t="shared" si="0"/>
        <v>3161.0843812228591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52.790109166421743</v>
      </c>
      <c r="J11" s="13">
        <f t="shared" si="1"/>
        <v>3213.8744903892807</v>
      </c>
    </row>
    <row r="12" spans="1:10" ht="21.95" customHeight="1" thickBot="1" x14ac:dyDescent="0.3">
      <c r="A12" s="15">
        <f>JUNHO!D12</f>
        <v>3109.1613860754001</v>
      </c>
      <c r="B12" s="6" t="s">
        <v>11</v>
      </c>
      <c r="C12" s="4" t="s">
        <v>12</v>
      </c>
      <c r="D12" s="18">
        <f t="shared" si="0"/>
        <v>3161.0843812228591</v>
      </c>
      <c r="E12" s="27" t="s">
        <v>65</v>
      </c>
      <c r="F12" s="5" t="s">
        <v>15</v>
      </c>
      <c r="G12" s="6">
        <v>1</v>
      </c>
      <c r="I12" s="13">
        <f t="shared" si="2"/>
        <v>52.790109166421743</v>
      </c>
      <c r="J12" s="13">
        <f t="shared" si="1"/>
        <v>3213.8744903892807</v>
      </c>
    </row>
    <row r="13" spans="1:10" ht="21.95" customHeight="1" thickBot="1" x14ac:dyDescent="0.3">
      <c r="A13" s="15">
        <f>JUNHO!D13</f>
        <v>3109.1613860754001</v>
      </c>
      <c r="B13" s="6" t="s">
        <v>11</v>
      </c>
      <c r="C13" s="4" t="s">
        <v>12</v>
      </c>
      <c r="D13" s="18">
        <f t="shared" si="0"/>
        <v>3161.0843812228591</v>
      </c>
      <c r="E13" s="27" t="s">
        <v>66</v>
      </c>
      <c r="F13" s="5" t="s">
        <v>16</v>
      </c>
      <c r="G13" s="6">
        <v>1</v>
      </c>
      <c r="I13" s="13">
        <f t="shared" si="2"/>
        <v>52.790109166421743</v>
      </c>
      <c r="J13" s="13">
        <f t="shared" si="1"/>
        <v>3213.8744903892807</v>
      </c>
    </row>
    <row r="14" spans="1:10" ht="21.95" customHeight="1" thickBot="1" x14ac:dyDescent="0.3">
      <c r="A14" s="15">
        <f>JUNHO!D14</f>
        <v>3109.1613860754001</v>
      </c>
      <c r="B14" s="6" t="s">
        <v>11</v>
      </c>
      <c r="C14" s="4" t="s">
        <v>12</v>
      </c>
      <c r="D14" s="18">
        <f t="shared" si="0"/>
        <v>3161.0843812228591</v>
      </c>
      <c r="E14" s="27" t="s">
        <v>67</v>
      </c>
      <c r="F14" s="5" t="s">
        <v>17</v>
      </c>
      <c r="G14" s="6">
        <v>1</v>
      </c>
      <c r="I14" s="13">
        <f t="shared" si="2"/>
        <v>52.790109166421743</v>
      </c>
      <c r="J14" s="13">
        <f t="shared" si="1"/>
        <v>3213.8744903892807</v>
      </c>
    </row>
    <row r="15" spans="1:10" ht="21.95" customHeight="1" thickBot="1" x14ac:dyDescent="0.3">
      <c r="A15" s="15">
        <f>JUNHO!D15</f>
        <v>3109.1613860754001</v>
      </c>
      <c r="B15" s="6" t="s">
        <v>11</v>
      </c>
      <c r="C15" s="4" t="s">
        <v>12</v>
      </c>
      <c r="D15" s="18">
        <f t="shared" si="0"/>
        <v>3161.0843812228591</v>
      </c>
      <c r="E15" s="27" t="s">
        <v>68</v>
      </c>
      <c r="F15" s="5" t="s">
        <v>18</v>
      </c>
      <c r="G15" s="6">
        <v>1</v>
      </c>
      <c r="I15" s="13">
        <f t="shared" si="2"/>
        <v>52.790109166421743</v>
      </c>
      <c r="J15" s="13">
        <f t="shared" si="1"/>
        <v>3213.8744903892807</v>
      </c>
    </row>
    <row r="16" spans="1:10" ht="21.95" customHeight="1" thickBot="1" x14ac:dyDescent="0.3">
      <c r="A16" s="15">
        <f>JUNHO!D16</f>
        <v>3109.1613860754001</v>
      </c>
      <c r="B16" s="6" t="s">
        <v>11</v>
      </c>
      <c r="C16" s="4" t="s">
        <v>12</v>
      </c>
      <c r="D16" s="18">
        <f t="shared" si="0"/>
        <v>3161.0843812228591</v>
      </c>
      <c r="E16" s="27" t="s">
        <v>69</v>
      </c>
      <c r="F16" s="5" t="s">
        <v>19</v>
      </c>
      <c r="G16" s="6">
        <v>1</v>
      </c>
      <c r="I16" s="13">
        <f t="shared" si="2"/>
        <v>52.790109166421743</v>
      </c>
      <c r="J16" s="13">
        <f t="shared" si="1"/>
        <v>3213.8744903892807</v>
      </c>
    </row>
    <row r="17" spans="1:10" ht="21.95" customHeight="1" thickBot="1" x14ac:dyDescent="0.3">
      <c r="A17" s="15">
        <f>JUNHO!D17</f>
        <v>3109.1613860754001</v>
      </c>
      <c r="B17" s="6" t="s">
        <v>11</v>
      </c>
      <c r="C17" s="4" t="s">
        <v>12</v>
      </c>
      <c r="D17" s="18">
        <f t="shared" si="0"/>
        <v>3161.0843812228591</v>
      </c>
      <c r="E17" s="27" t="s">
        <v>70</v>
      </c>
      <c r="F17" s="5" t="s">
        <v>20</v>
      </c>
      <c r="G17" s="6">
        <v>1</v>
      </c>
      <c r="I17" s="13">
        <f t="shared" si="2"/>
        <v>52.790109166421743</v>
      </c>
      <c r="J17" s="13">
        <f t="shared" si="1"/>
        <v>3213.8744903892807</v>
      </c>
    </row>
    <row r="18" spans="1:10" ht="21.95" customHeight="1" thickBot="1" x14ac:dyDescent="0.3">
      <c r="A18" s="15">
        <f>JUNHO!D18</f>
        <v>3109.1613860754001</v>
      </c>
      <c r="B18" s="6" t="s">
        <v>11</v>
      </c>
      <c r="C18" s="4" t="s">
        <v>12</v>
      </c>
      <c r="D18" s="18">
        <f t="shared" si="0"/>
        <v>3161.0843812228591</v>
      </c>
      <c r="E18" s="27" t="s">
        <v>71</v>
      </c>
      <c r="F18" s="5" t="s">
        <v>21</v>
      </c>
      <c r="G18" s="6">
        <v>1</v>
      </c>
      <c r="I18" s="13">
        <f t="shared" si="2"/>
        <v>52.790109166421743</v>
      </c>
      <c r="J18" s="13">
        <f t="shared" si="1"/>
        <v>3213.8744903892807</v>
      </c>
    </row>
    <row r="19" spans="1:10" ht="21.95" customHeight="1" thickBot="1" x14ac:dyDescent="0.3">
      <c r="A19" s="15">
        <f>JUNHO!D19</f>
        <v>3109.1613860754001</v>
      </c>
      <c r="B19" s="6" t="s">
        <v>11</v>
      </c>
      <c r="C19" s="4" t="s">
        <v>12</v>
      </c>
      <c r="D19" s="18">
        <f t="shared" si="0"/>
        <v>3161.0843812228591</v>
      </c>
      <c r="E19" s="27" t="s">
        <v>72</v>
      </c>
      <c r="F19" s="5" t="s">
        <v>22</v>
      </c>
      <c r="G19" s="6">
        <v>1</v>
      </c>
      <c r="I19" s="13">
        <f t="shared" si="2"/>
        <v>52.790109166421743</v>
      </c>
      <c r="J19" s="13">
        <f t="shared" si="1"/>
        <v>3213.8744903892807</v>
      </c>
    </row>
    <row r="20" spans="1:10" ht="21.95" customHeight="1" thickBot="1" x14ac:dyDescent="0.3">
      <c r="A20" s="15">
        <f>JUNHO!D20</f>
        <v>3109.1613860754001</v>
      </c>
      <c r="B20" s="6" t="s">
        <v>23</v>
      </c>
      <c r="C20" s="4" t="s">
        <v>12</v>
      </c>
      <c r="D20" s="18">
        <f t="shared" si="0"/>
        <v>3161.0843812228591</v>
      </c>
      <c r="E20" s="27" t="s">
        <v>61</v>
      </c>
      <c r="F20" s="5" t="s">
        <v>60</v>
      </c>
      <c r="G20" s="6">
        <v>1</v>
      </c>
      <c r="I20" s="13">
        <f t="shared" si="2"/>
        <v>52.790109166421743</v>
      </c>
      <c r="J20" s="13">
        <f t="shared" si="1"/>
        <v>3213.8744903892807</v>
      </c>
    </row>
    <row r="21" spans="1:10" ht="21.95" customHeight="1" thickBot="1" x14ac:dyDescent="0.3">
      <c r="A21" s="15">
        <f>JUNHO!D21</f>
        <v>1707.4928112354</v>
      </c>
      <c r="B21" s="6" t="s">
        <v>23</v>
      </c>
      <c r="C21" s="4" t="s">
        <v>12</v>
      </c>
      <c r="D21" s="18">
        <f t="shared" si="0"/>
        <v>1736.0079411830311</v>
      </c>
      <c r="E21" s="27" t="s">
        <v>73</v>
      </c>
      <c r="F21" s="5" t="s">
        <v>24</v>
      </c>
      <c r="G21" s="6">
        <v>2</v>
      </c>
      <c r="I21" s="13">
        <f t="shared" si="2"/>
        <v>28.991332617756619</v>
      </c>
      <c r="J21" s="13">
        <f t="shared" si="1"/>
        <v>1764.9992738007877</v>
      </c>
    </row>
    <row r="22" spans="1:10" ht="21.95" customHeight="1" thickBot="1" x14ac:dyDescent="0.3">
      <c r="A22" s="15">
        <f>JUNHO!D22</f>
        <v>1525.4412851285999</v>
      </c>
      <c r="B22" s="6" t="s">
        <v>23</v>
      </c>
      <c r="C22" s="4" t="s">
        <v>12</v>
      </c>
      <c r="D22" s="18">
        <f t="shared" si="0"/>
        <v>1550.9161545902475</v>
      </c>
      <c r="E22" s="27" t="s">
        <v>74</v>
      </c>
      <c r="F22" s="5" t="s">
        <v>25</v>
      </c>
      <c r="G22" s="6">
        <v>1</v>
      </c>
      <c r="I22" s="13">
        <f t="shared" si="2"/>
        <v>25.900299781657132</v>
      </c>
      <c r="J22" s="13">
        <f>A22+I22</f>
        <v>1551.3415849102571</v>
      </c>
    </row>
    <row r="23" spans="1:10" ht="21.95" customHeight="1" thickBot="1" x14ac:dyDescent="0.3">
      <c r="A23" s="15">
        <f>JUNHO!D23</f>
        <v>1525.4412851285999</v>
      </c>
      <c r="B23" s="6" t="s">
        <v>23</v>
      </c>
      <c r="C23" s="4" t="s">
        <v>12</v>
      </c>
      <c r="D23" s="18">
        <f t="shared" si="0"/>
        <v>1550.9161545902475</v>
      </c>
      <c r="E23" s="27" t="s">
        <v>75</v>
      </c>
      <c r="F23" s="5" t="s">
        <v>26</v>
      </c>
      <c r="G23" s="6">
        <v>1</v>
      </c>
      <c r="I23" s="13">
        <f t="shared" si="2"/>
        <v>25.900299781657132</v>
      </c>
      <c r="J23" s="13">
        <f t="shared" si="1"/>
        <v>1576.8164543719047</v>
      </c>
    </row>
    <row r="24" spans="1:10" ht="21.95" customHeight="1" thickBot="1" x14ac:dyDescent="0.3">
      <c r="A24" s="15">
        <f>JUNHO!D24</f>
        <v>1525.4412851285999</v>
      </c>
      <c r="B24" s="6" t="s">
        <v>23</v>
      </c>
      <c r="C24" s="4" t="s">
        <v>12</v>
      </c>
      <c r="D24" s="18">
        <f t="shared" si="0"/>
        <v>1550.9161545902475</v>
      </c>
      <c r="E24" s="27" t="s">
        <v>76</v>
      </c>
      <c r="F24" s="5" t="s">
        <v>27</v>
      </c>
      <c r="G24" s="6">
        <v>1</v>
      </c>
      <c r="I24" s="13">
        <f t="shared" si="2"/>
        <v>25.900299781657132</v>
      </c>
      <c r="J24" s="13">
        <f t="shared" si="1"/>
        <v>1576.8164543719047</v>
      </c>
    </row>
    <row r="25" spans="1:10" ht="21.95" customHeight="1" thickBot="1" x14ac:dyDescent="0.3">
      <c r="A25" s="15">
        <f>JUNHO!D25</f>
        <v>1525.4412851285999</v>
      </c>
      <c r="B25" s="6" t="s">
        <v>23</v>
      </c>
      <c r="C25" s="4" t="s">
        <v>12</v>
      </c>
      <c r="D25" s="18">
        <f t="shared" si="0"/>
        <v>1550.9161545902475</v>
      </c>
      <c r="E25" s="27" t="s">
        <v>77</v>
      </c>
      <c r="F25" s="5" t="s">
        <v>28</v>
      </c>
      <c r="G25" s="6">
        <v>1</v>
      </c>
      <c r="I25" s="13">
        <f t="shared" si="2"/>
        <v>25.900299781657132</v>
      </c>
      <c r="J25" s="13">
        <f t="shared" si="1"/>
        <v>1576.8164543719047</v>
      </c>
    </row>
    <row r="26" spans="1:10" ht="21.95" customHeight="1" thickBot="1" x14ac:dyDescent="0.3">
      <c r="A26" s="15">
        <f>JUNHO!D26</f>
        <v>1525.4412851285999</v>
      </c>
      <c r="B26" s="6" t="s">
        <v>23</v>
      </c>
      <c r="C26" s="4" t="s">
        <v>12</v>
      </c>
      <c r="D26" s="18">
        <f t="shared" si="0"/>
        <v>1550.9161545902475</v>
      </c>
      <c r="E26" s="27" t="s">
        <v>78</v>
      </c>
      <c r="F26" s="5" t="s">
        <v>29</v>
      </c>
      <c r="G26" s="6">
        <v>1</v>
      </c>
      <c r="I26" s="13">
        <f t="shared" si="2"/>
        <v>25.900299781657132</v>
      </c>
      <c r="J26" s="13">
        <f t="shared" si="1"/>
        <v>1576.8164543719047</v>
      </c>
    </row>
    <row r="27" spans="1:10" ht="21.95" customHeight="1" thickBot="1" x14ac:dyDescent="0.3">
      <c r="A27" s="15">
        <f>JUNHO!D27</f>
        <v>1525.4412851285999</v>
      </c>
      <c r="B27" s="6" t="s">
        <v>23</v>
      </c>
      <c r="C27" s="4" t="s">
        <v>12</v>
      </c>
      <c r="D27" s="18">
        <f t="shared" si="0"/>
        <v>1550.9161545902475</v>
      </c>
      <c r="E27" s="27" t="s">
        <v>79</v>
      </c>
      <c r="F27" s="5" t="s">
        <v>30</v>
      </c>
      <c r="G27" s="6">
        <v>1</v>
      </c>
      <c r="I27" s="13">
        <f t="shared" si="2"/>
        <v>25.900299781657132</v>
      </c>
      <c r="J27" s="13">
        <f t="shared" si="1"/>
        <v>1576.8164543719047</v>
      </c>
    </row>
    <row r="28" spans="1:10" ht="21.95" customHeight="1" thickBot="1" x14ac:dyDescent="0.3">
      <c r="A28" s="15">
        <f>JUNHO!D28</f>
        <v>1525.4412851285999</v>
      </c>
      <c r="B28" s="6" t="s">
        <v>23</v>
      </c>
      <c r="C28" s="4" t="s">
        <v>12</v>
      </c>
      <c r="D28" s="18">
        <f t="shared" si="0"/>
        <v>1550.9161545902475</v>
      </c>
      <c r="E28" s="27" t="s">
        <v>80</v>
      </c>
      <c r="F28" s="5" t="s">
        <v>31</v>
      </c>
      <c r="G28" s="6">
        <v>1</v>
      </c>
      <c r="I28" s="13">
        <f t="shared" si="2"/>
        <v>25.900299781657132</v>
      </c>
      <c r="J28" s="13">
        <f t="shared" si="1"/>
        <v>1576.8164543719047</v>
      </c>
    </row>
    <row r="29" spans="1:10" ht="21.95" customHeight="1" thickBot="1" x14ac:dyDescent="0.3">
      <c r="A29" s="15">
        <f>JUNHO!D29</f>
        <v>1525.4412851285999</v>
      </c>
      <c r="B29" s="6" t="s">
        <v>23</v>
      </c>
      <c r="C29" s="4" t="s">
        <v>12</v>
      </c>
      <c r="D29" s="18">
        <f t="shared" si="0"/>
        <v>1550.9161545902475</v>
      </c>
      <c r="E29" s="27" t="s">
        <v>81</v>
      </c>
      <c r="F29" s="5" t="s">
        <v>32</v>
      </c>
      <c r="G29" s="6">
        <v>1</v>
      </c>
      <c r="I29" s="13">
        <f t="shared" si="2"/>
        <v>25.900299781657132</v>
      </c>
      <c r="J29" s="13">
        <f t="shared" si="1"/>
        <v>1576.8164543719047</v>
      </c>
    </row>
    <row r="30" spans="1:10" ht="21.95" customHeight="1" thickBot="1" x14ac:dyDescent="0.3">
      <c r="A30" s="15">
        <f>JUNHO!D30</f>
        <v>1525.4412851285999</v>
      </c>
      <c r="B30" s="6" t="s">
        <v>23</v>
      </c>
      <c r="C30" s="7" t="s">
        <v>9</v>
      </c>
      <c r="D30" s="18">
        <f t="shared" si="0"/>
        <v>1550.9161545902475</v>
      </c>
      <c r="E30" s="27" t="s">
        <v>82</v>
      </c>
      <c r="F30" s="5" t="s">
        <v>33</v>
      </c>
      <c r="G30" s="6">
        <v>1</v>
      </c>
      <c r="I30" s="13">
        <f t="shared" si="2"/>
        <v>25.900299781657132</v>
      </c>
      <c r="J30" s="13">
        <f t="shared" si="1"/>
        <v>1576.8164543719047</v>
      </c>
    </row>
    <row r="31" spans="1:10" ht="21.95" customHeight="1" thickBot="1" x14ac:dyDescent="0.3">
      <c r="A31" s="15">
        <f>JUNHO!D31</f>
        <v>1525.4412851285999</v>
      </c>
      <c r="B31" s="6" t="s">
        <v>23</v>
      </c>
      <c r="C31" s="7" t="s">
        <v>9</v>
      </c>
      <c r="D31" s="18">
        <f t="shared" si="0"/>
        <v>1550.9161545902475</v>
      </c>
      <c r="E31" s="27" t="s">
        <v>83</v>
      </c>
      <c r="F31" s="5" t="s">
        <v>34</v>
      </c>
      <c r="G31" s="6">
        <v>1</v>
      </c>
      <c r="I31" s="13">
        <f t="shared" si="2"/>
        <v>25.900299781657132</v>
      </c>
      <c r="J31" s="13">
        <f t="shared" si="1"/>
        <v>1576.8164543719047</v>
      </c>
    </row>
    <row r="32" spans="1:10" ht="21.95" customHeight="1" thickBot="1" x14ac:dyDescent="0.3">
      <c r="A32" s="15">
        <f>JUNHO!D32</f>
        <v>1525.4412851285999</v>
      </c>
      <c r="B32" s="6" t="s">
        <v>23</v>
      </c>
      <c r="C32" s="4" t="s">
        <v>12</v>
      </c>
      <c r="D32" s="18">
        <f t="shared" si="0"/>
        <v>1550.9161545902475</v>
      </c>
      <c r="E32" s="27" t="s">
        <v>84</v>
      </c>
      <c r="F32" s="5" t="s">
        <v>57</v>
      </c>
      <c r="G32" s="6">
        <v>1</v>
      </c>
      <c r="I32" s="13">
        <f t="shared" si="2"/>
        <v>25.900299781657132</v>
      </c>
      <c r="J32" s="13">
        <f t="shared" si="1"/>
        <v>1576.8164543719047</v>
      </c>
    </row>
    <row r="33" spans="1:10" ht="21.95" customHeight="1" thickBot="1" x14ac:dyDescent="0.3">
      <c r="A33" s="15">
        <f>JUNHO!D33</f>
        <v>1525.4412851285999</v>
      </c>
      <c r="B33" s="6" t="s">
        <v>23</v>
      </c>
      <c r="C33" s="4" t="s">
        <v>12</v>
      </c>
      <c r="D33" s="18">
        <f t="shared" si="0"/>
        <v>1550.9161545902475</v>
      </c>
      <c r="E33" s="27" t="s">
        <v>85</v>
      </c>
      <c r="F33" s="5" t="s">
        <v>35</v>
      </c>
      <c r="G33" s="6">
        <v>1</v>
      </c>
      <c r="I33" s="13">
        <f t="shared" si="2"/>
        <v>25.900299781657132</v>
      </c>
      <c r="J33" s="13">
        <f t="shared" si="1"/>
        <v>1576.8164543719047</v>
      </c>
    </row>
    <row r="34" spans="1:10" ht="21.95" customHeight="1" thickBot="1" x14ac:dyDescent="0.3">
      <c r="A34" s="15">
        <f>JUNHO!D34</f>
        <v>1134.4108978305001</v>
      </c>
      <c r="B34" s="6" t="s">
        <v>36</v>
      </c>
      <c r="C34" s="4" t="s">
        <v>12</v>
      </c>
      <c r="D34" s="18">
        <f t="shared" si="0"/>
        <v>1153.3555598242694</v>
      </c>
      <c r="E34" s="27" t="s">
        <v>86</v>
      </c>
      <c r="F34" s="5" t="s">
        <v>37</v>
      </c>
      <c r="G34" s="6">
        <v>1</v>
      </c>
      <c r="I34" s="13">
        <f t="shared" si="2"/>
        <v>19.2610378490653</v>
      </c>
      <c r="J34" s="13">
        <f t="shared" si="1"/>
        <v>1172.6165976733348</v>
      </c>
    </row>
    <row r="35" spans="1:10" ht="21.95" customHeight="1" thickBot="1" x14ac:dyDescent="0.3">
      <c r="A35" s="15">
        <f>JUNHO!D35</f>
        <v>1134.4108978305001</v>
      </c>
      <c r="B35" s="6" t="s">
        <v>36</v>
      </c>
      <c r="C35" s="4" t="s">
        <v>12</v>
      </c>
      <c r="D35" s="18">
        <f t="shared" si="0"/>
        <v>1153.3555598242694</v>
      </c>
      <c r="E35" s="27" t="s">
        <v>87</v>
      </c>
      <c r="F35" s="14" t="s">
        <v>56</v>
      </c>
      <c r="G35" s="6">
        <v>2</v>
      </c>
      <c r="I35" s="13">
        <f t="shared" si="2"/>
        <v>19.2610378490653</v>
      </c>
      <c r="J35" s="13">
        <f t="shared" si="1"/>
        <v>1172.6165976733348</v>
      </c>
    </row>
    <row r="36" spans="1:10" ht="21.95" customHeight="1" thickBot="1" x14ac:dyDescent="0.3">
      <c r="A36" s="15">
        <f>JUNHO!D36</f>
        <v>1134.4108978305001</v>
      </c>
      <c r="B36" s="6" t="s">
        <v>36</v>
      </c>
      <c r="C36" s="4" t="s">
        <v>12</v>
      </c>
      <c r="D36" s="18">
        <f t="shared" si="0"/>
        <v>1153.3555598242694</v>
      </c>
      <c r="E36" s="27" t="s">
        <v>88</v>
      </c>
      <c r="F36" s="5" t="s">
        <v>38</v>
      </c>
      <c r="G36" s="6">
        <v>1</v>
      </c>
      <c r="I36" s="13">
        <f t="shared" si="2"/>
        <v>19.2610378490653</v>
      </c>
      <c r="J36" s="13">
        <f t="shared" si="1"/>
        <v>1172.6165976733348</v>
      </c>
    </row>
    <row r="37" spans="1:10" ht="21.95" customHeight="1" thickBot="1" x14ac:dyDescent="0.3">
      <c r="A37" s="15">
        <f>JUNHO!D37</f>
        <v>1134.4108978305001</v>
      </c>
      <c r="B37" s="6" t="s">
        <v>36</v>
      </c>
      <c r="C37" s="4" t="s">
        <v>12</v>
      </c>
      <c r="D37" s="18">
        <f t="shared" si="0"/>
        <v>1153.3555598242694</v>
      </c>
      <c r="E37" s="27" t="s">
        <v>89</v>
      </c>
      <c r="F37" s="5" t="s">
        <v>39</v>
      </c>
      <c r="G37" s="6">
        <v>1</v>
      </c>
      <c r="I37" s="13">
        <f t="shared" si="2"/>
        <v>19.2610378490653</v>
      </c>
      <c r="J37" s="13">
        <f t="shared" si="1"/>
        <v>1172.6165976733348</v>
      </c>
    </row>
    <row r="38" spans="1:10" ht="21.95" customHeight="1" thickBot="1" x14ac:dyDescent="0.3">
      <c r="A38" s="15">
        <f>JUNHO!D38</f>
        <v>1134.4108978305001</v>
      </c>
      <c r="B38" s="6" t="s">
        <v>36</v>
      </c>
      <c r="C38" s="4" t="s">
        <v>12</v>
      </c>
      <c r="D38" s="18">
        <f t="shared" si="0"/>
        <v>1153.3555598242694</v>
      </c>
      <c r="E38" s="27" t="s">
        <v>90</v>
      </c>
      <c r="F38" s="5" t="s">
        <v>40</v>
      </c>
      <c r="G38" s="6">
        <v>1</v>
      </c>
      <c r="I38" s="13">
        <f t="shared" si="2"/>
        <v>19.2610378490653</v>
      </c>
      <c r="J38" s="13">
        <f t="shared" si="1"/>
        <v>1172.6165976733348</v>
      </c>
    </row>
    <row r="39" spans="1:10" ht="21.95" customHeight="1" thickBot="1" x14ac:dyDescent="0.3">
      <c r="A39" s="15">
        <f>JUNHO!D39</f>
        <v>1134.4108978305001</v>
      </c>
      <c r="B39" s="6" t="s">
        <v>36</v>
      </c>
      <c r="C39" s="4" t="s">
        <v>12</v>
      </c>
      <c r="D39" s="18">
        <f t="shared" si="0"/>
        <v>1153.3555598242694</v>
      </c>
      <c r="E39" s="27" t="s">
        <v>91</v>
      </c>
      <c r="F39" s="5" t="s">
        <v>41</v>
      </c>
      <c r="G39" s="6">
        <v>1</v>
      </c>
      <c r="I39" s="13">
        <f t="shared" si="2"/>
        <v>19.2610378490653</v>
      </c>
      <c r="J39" s="13">
        <f t="shared" si="1"/>
        <v>1172.6165976733348</v>
      </c>
    </row>
    <row r="40" spans="1:10" ht="21.95" customHeight="1" thickBot="1" x14ac:dyDescent="0.3">
      <c r="A40" s="15">
        <f>JUNHO!D40</f>
        <v>1134.4108978305001</v>
      </c>
      <c r="B40" s="6" t="s">
        <v>36</v>
      </c>
      <c r="C40" s="4" t="s">
        <v>12</v>
      </c>
      <c r="D40" s="18">
        <f t="shared" si="0"/>
        <v>1153.3555598242694</v>
      </c>
      <c r="E40" s="27" t="s">
        <v>92</v>
      </c>
      <c r="F40" s="5" t="s">
        <v>42</v>
      </c>
      <c r="G40" s="6">
        <v>1</v>
      </c>
      <c r="I40" s="13">
        <f t="shared" si="2"/>
        <v>19.2610378490653</v>
      </c>
      <c r="J40" s="13">
        <f t="shared" si="1"/>
        <v>1172.6165976733348</v>
      </c>
    </row>
    <row r="41" spans="1:10" ht="21.95" customHeight="1" thickBot="1" x14ac:dyDescent="0.3">
      <c r="A41" s="15">
        <f>JUNHO!D41</f>
        <v>817.70202272339986</v>
      </c>
      <c r="B41" s="6" t="s">
        <v>43</v>
      </c>
      <c r="C41" s="4" t="s">
        <v>12</v>
      </c>
      <c r="D41" s="18">
        <f t="shared" si="0"/>
        <v>831.3576465028807</v>
      </c>
      <c r="E41" s="27" t="s">
        <v>93</v>
      </c>
      <c r="F41" s="5" t="s">
        <v>44</v>
      </c>
      <c r="G41" s="6">
        <v>1</v>
      </c>
      <c r="I41" s="13">
        <f t="shared" si="2"/>
        <v>13.883672696598108</v>
      </c>
      <c r="J41" s="13">
        <f t="shared" si="1"/>
        <v>845.24131919947877</v>
      </c>
    </row>
    <row r="42" spans="1:10" ht="21.95" customHeight="1" thickBot="1" x14ac:dyDescent="0.3">
      <c r="A42" s="15">
        <f>JUNHO!D42</f>
        <v>817.70202272339986</v>
      </c>
      <c r="B42" s="6" t="s">
        <v>43</v>
      </c>
      <c r="C42" s="4" t="s">
        <v>12</v>
      </c>
      <c r="D42" s="18">
        <f t="shared" si="0"/>
        <v>831.3576465028807</v>
      </c>
      <c r="E42" s="27" t="s">
        <v>94</v>
      </c>
      <c r="F42" s="5" t="s">
        <v>45</v>
      </c>
      <c r="G42" s="6">
        <v>4</v>
      </c>
      <c r="I42" s="13">
        <f t="shared" si="2"/>
        <v>13.883672696598108</v>
      </c>
      <c r="J42" s="13">
        <f t="shared" si="1"/>
        <v>845.24131919947877</v>
      </c>
    </row>
    <row r="43" spans="1:10" ht="21.95" customHeight="1" thickBot="1" x14ac:dyDescent="0.3">
      <c r="A43" s="15">
        <f>JUNHO!D43</f>
        <v>817.70202272339986</v>
      </c>
      <c r="B43" s="6" t="s">
        <v>43</v>
      </c>
      <c r="C43" s="4" t="s">
        <v>12</v>
      </c>
      <c r="D43" s="18">
        <f t="shared" si="0"/>
        <v>831.3576465028807</v>
      </c>
      <c r="E43" s="27" t="s">
        <v>95</v>
      </c>
      <c r="F43" s="5" t="s">
        <v>46</v>
      </c>
      <c r="G43" s="6">
        <v>1</v>
      </c>
      <c r="I43" s="13">
        <f t="shared" si="2"/>
        <v>13.883672696598108</v>
      </c>
      <c r="J43" s="13">
        <f t="shared" si="1"/>
        <v>845.24131919947877</v>
      </c>
    </row>
    <row r="44" spans="1:10" ht="21.95" customHeight="1" thickBot="1" x14ac:dyDescent="0.3">
      <c r="A44" s="15">
        <f>JUNHO!D44</f>
        <v>817.70202272339986</v>
      </c>
      <c r="B44" s="6" t="s">
        <v>43</v>
      </c>
      <c r="C44" s="4" t="s">
        <v>12</v>
      </c>
      <c r="D44" s="18">
        <f t="shared" si="0"/>
        <v>831.3576465028807</v>
      </c>
      <c r="E44" s="27" t="s">
        <v>96</v>
      </c>
      <c r="F44" s="5" t="s">
        <v>47</v>
      </c>
      <c r="G44" s="6">
        <v>1</v>
      </c>
      <c r="I44" s="13">
        <f t="shared" si="2"/>
        <v>13.883672696598108</v>
      </c>
      <c r="J44" s="13">
        <f t="shared" si="1"/>
        <v>845.24131919947877</v>
      </c>
    </row>
    <row r="45" spans="1:10" ht="21.95" customHeight="1" thickBot="1" x14ac:dyDescent="0.3">
      <c r="A45" s="15">
        <f>JUNHO!D45</f>
        <v>732.0927370536001</v>
      </c>
      <c r="B45" s="6" t="s">
        <v>48</v>
      </c>
      <c r="C45" s="4" t="s">
        <v>12</v>
      </c>
      <c r="D45" s="18">
        <f t="shared" si="0"/>
        <v>744.31868576239526</v>
      </c>
      <c r="E45" s="27" t="s">
        <v>97</v>
      </c>
      <c r="F45" s="5" t="s">
        <v>49</v>
      </c>
      <c r="G45" s="6">
        <v>2</v>
      </c>
      <c r="I45" s="13">
        <f t="shared" si="2"/>
        <v>12.430122052232001</v>
      </c>
      <c r="J45" s="13">
        <f t="shared" si="1"/>
        <v>756.7488078146273</v>
      </c>
    </row>
    <row r="46" spans="1:10" ht="21.95" customHeight="1" thickBot="1" x14ac:dyDescent="0.3">
      <c r="A46" s="15">
        <f>JUNHO!D46</f>
        <v>732.0927370536001</v>
      </c>
      <c r="B46" s="6" t="s">
        <v>48</v>
      </c>
      <c r="C46" s="4" t="s">
        <v>12</v>
      </c>
      <c r="D46" s="18">
        <f t="shared" si="0"/>
        <v>744.31868576239526</v>
      </c>
      <c r="E46" s="27" t="s">
        <v>98</v>
      </c>
      <c r="F46" s="5" t="s">
        <v>50</v>
      </c>
      <c r="G46" s="6">
        <v>2</v>
      </c>
      <c r="I46" s="13">
        <f t="shared" si="2"/>
        <v>12.430122052232001</v>
      </c>
      <c r="J46" s="13">
        <f t="shared" si="1"/>
        <v>756.7488078146273</v>
      </c>
    </row>
    <row r="47" spans="1:10" ht="21.95" customHeight="1" thickBot="1" x14ac:dyDescent="0.3">
      <c r="A47" s="15">
        <f>JUNHO!D47</f>
        <v>732.0927370536001</v>
      </c>
      <c r="B47" s="6" t="s">
        <v>48</v>
      </c>
      <c r="C47" s="4" t="s">
        <v>12</v>
      </c>
      <c r="D47" s="18">
        <f t="shared" si="0"/>
        <v>744.31868576239526</v>
      </c>
      <c r="E47" s="27" t="s">
        <v>99</v>
      </c>
      <c r="F47" s="5" t="s">
        <v>51</v>
      </c>
      <c r="G47" s="6">
        <v>3</v>
      </c>
      <c r="I47" s="13">
        <f t="shared" si="2"/>
        <v>12.430122052232001</v>
      </c>
      <c r="J47" s="13">
        <f t="shared" si="1"/>
        <v>756.7488078146273</v>
      </c>
    </row>
    <row r="48" spans="1:10" ht="21.95" customHeight="1" thickBot="1" x14ac:dyDescent="0.3">
      <c r="A48" s="15">
        <f>JUNHO!D48</f>
        <v>665.2860703929</v>
      </c>
      <c r="B48" s="6" t="s">
        <v>52</v>
      </c>
      <c r="C48" s="4" t="s">
        <v>12</v>
      </c>
      <c r="D48" s="18">
        <f t="shared" si="0"/>
        <v>676.3963477684614</v>
      </c>
      <c r="E48" s="27" t="s">
        <v>100</v>
      </c>
      <c r="F48" s="5" t="s">
        <v>53</v>
      </c>
      <c r="G48" s="6">
        <v>8</v>
      </c>
      <c r="I48" s="13">
        <f t="shared" si="2"/>
        <v>11.295819007733305</v>
      </c>
      <c r="J48" s="13">
        <f t="shared" si="1"/>
        <v>687.69216677619465</v>
      </c>
    </row>
    <row r="49" spans="1:7" ht="16.5" thickBot="1" x14ac:dyDescent="0.3">
      <c r="B49"/>
      <c r="G49" s="28">
        <f>SUM(G9:G48)</f>
        <v>56</v>
      </c>
    </row>
    <row r="50" spans="1:7" ht="18.75" x14ac:dyDescent="0.3">
      <c r="A50" s="320" t="s">
        <v>121</v>
      </c>
      <c r="B50" s="320"/>
      <c r="C50" s="320"/>
      <c r="D50" s="320"/>
      <c r="E50" s="320"/>
      <c r="F50" s="320"/>
    </row>
    <row r="51" spans="1:7" ht="15.75" thickBot="1" x14ac:dyDescent="0.3">
      <c r="B51"/>
      <c r="D51" s="39" t="s">
        <v>119</v>
      </c>
      <c r="E51" s="39" t="s">
        <v>118</v>
      </c>
      <c r="F51" s="39" t="s">
        <v>120</v>
      </c>
    </row>
    <row r="52" spans="1:7" ht="15.75" x14ac:dyDescent="0.25">
      <c r="A52" s="50"/>
      <c r="B52"/>
      <c r="D52" s="42"/>
      <c r="E52" s="43" t="s">
        <v>114</v>
      </c>
      <c r="F52" s="44" t="s">
        <v>110</v>
      </c>
      <c r="G52" s="45">
        <v>1</v>
      </c>
    </row>
    <row r="53" spans="1:7" ht="15.75" x14ac:dyDescent="0.25">
      <c r="B53"/>
      <c r="D53" s="46">
        <v>622</v>
      </c>
      <c r="E53" s="37" t="s">
        <v>117</v>
      </c>
      <c r="F53" s="34" t="s">
        <v>111</v>
      </c>
      <c r="G53" s="32">
        <v>1</v>
      </c>
    </row>
    <row r="54" spans="1:7" ht="18.75" x14ac:dyDescent="0.3">
      <c r="A54" s="51">
        <f>JUNHO!D54</f>
        <v>814.59064926449992</v>
      </c>
      <c r="B54" s="41"/>
      <c r="D54" s="58">
        <f>A54*1.67%+A54</f>
        <v>828.19431310721711</v>
      </c>
      <c r="E54" s="37" t="s">
        <v>115</v>
      </c>
      <c r="F54" s="34" t="s">
        <v>112</v>
      </c>
      <c r="G54" s="32">
        <v>1</v>
      </c>
    </row>
    <row r="55" spans="1:7" ht="16.5" thickBot="1" x14ac:dyDescent="0.3">
      <c r="A55" s="51">
        <f>JUNHO!D55</f>
        <v>881.92</v>
      </c>
      <c r="B55" s="41">
        <v>0</v>
      </c>
      <c r="D55" s="46">
        <f>A55*1.67%+A55</f>
        <v>896.64806399999998</v>
      </c>
      <c r="E55" s="47" t="s">
        <v>116</v>
      </c>
      <c r="F55" s="48" t="s">
        <v>113</v>
      </c>
      <c r="G55" s="49">
        <v>1</v>
      </c>
    </row>
    <row r="56" spans="1:7" ht="15.75" thickBot="1" x14ac:dyDescent="0.3">
      <c r="B56"/>
    </row>
    <row r="57" spans="1:7" ht="16.5" thickBot="1" x14ac:dyDescent="0.3">
      <c r="B57"/>
      <c r="G57" s="28">
        <f>G49+G52+G53+G54+G55</f>
        <v>60</v>
      </c>
    </row>
    <row r="58" spans="1:7" x14ac:dyDescent="0.25">
      <c r="B58"/>
    </row>
  </sheetData>
  <mergeCells count="8">
    <mergeCell ref="A50:F50"/>
    <mergeCell ref="A1:G1"/>
    <mergeCell ref="A3:G3"/>
    <mergeCell ref="B5:E5"/>
    <mergeCell ref="B6:B8"/>
    <mergeCell ref="E6:E8"/>
    <mergeCell ref="F6:F8"/>
    <mergeCell ref="G6:G8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29" zoomScale="60" zoomScaleNormal="100" workbookViewId="0">
      <selection activeCell="J56" sqref="J56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107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  <c r="J8" t="s">
        <v>104</v>
      </c>
    </row>
    <row r="9" spans="1:10" ht="21.95" customHeight="1" thickBot="1" x14ac:dyDescent="0.3">
      <c r="A9" s="15">
        <f>JULHO!D9</f>
        <v>4340.0303623708523</v>
      </c>
      <c r="B9" s="16" t="s">
        <v>8</v>
      </c>
      <c r="C9" s="17" t="s">
        <v>9</v>
      </c>
      <c r="D9" s="18">
        <f>A9*(1.67%)+A9</f>
        <v>4412.508869422446</v>
      </c>
      <c r="E9" s="26" t="s">
        <v>62</v>
      </c>
      <c r="F9" s="19" t="s">
        <v>10</v>
      </c>
      <c r="G9" s="16">
        <v>1</v>
      </c>
      <c r="I9" s="13">
        <f>D9*1.67%</f>
        <v>73.688898119354846</v>
      </c>
      <c r="J9" s="13">
        <f>D9+I9</f>
        <v>4486.1977675418011</v>
      </c>
    </row>
    <row r="10" spans="1:10" ht="21.95" customHeight="1" thickBot="1" x14ac:dyDescent="0.3">
      <c r="A10" s="15">
        <f>JULHO!D10</f>
        <v>3161.0843812228591</v>
      </c>
      <c r="B10" s="6" t="s">
        <v>11</v>
      </c>
      <c r="C10" s="4" t="s">
        <v>12</v>
      </c>
      <c r="D10" s="18">
        <f t="shared" ref="D10:D48" si="0">A10*(1.67%)+A10</f>
        <v>3213.8744903892807</v>
      </c>
      <c r="E10" s="27" t="s">
        <v>63</v>
      </c>
      <c r="F10" s="5" t="s">
        <v>13</v>
      </c>
      <c r="G10" s="6">
        <v>1</v>
      </c>
      <c r="I10" s="13">
        <f>D10*1.67%</f>
        <v>53.671703989500983</v>
      </c>
      <c r="J10" s="13">
        <f t="shared" ref="J10:J48" si="1">D10+I10</f>
        <v>3267.5461943787818</v>
      </c>
    </row>
    <row r="11" spans="1:10" ht="21.95" customHeight="1" thickBot="1" x14ac:dyDescent="0.3">
      <c r="A11" s="15">
        <f>JULHO!D11</f>
        <v>3161.0843812228591</v>
      </c>
      <c r="B11" s="6" t="s">
        <v>11</v>
      </c>
      <c r="C11" s="4" t="s">
        <v>12</v>
      </c>
      <c r="D11" s="18">
        <f t="shared" si="0"/>
        <v>3213.8744903892807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53.671703989500983</v>
      </c>
      <c r="J11" s="13">
        <f t="shared" si="1"/>
        <v>3267.5461943787818</v>
      </c>
    </row>
    <row r="12" spans="1:10" ht="21.95" customHeight="1" thickBot="1" x14ac:dyDescent="0.3">
      <c r="A12" s="15">
        <f>JULHO!D12</f>
        <v>3161.0843812228591</v>
      </c>
      <c r="B12" s="6" t="s">
        <v>11</v>
      </c>
      <c r="C12" s="4" t="s">
        <v>12</v>
      </c>
      <c r="D12" s="18">
        <f t="shared" si="0"/>
        <v>3213.8744903892807</v>
      </c>
      <c r="E12" s="27" t="s">
        <v>65</v>
      </c>
      <c r="F12" s="5" t="s">
        <v>15</v>
      </c>
      <c r="G12" s="6">
        <v>1</v>
      </c>
      <c r="I12" s="13">
        <f t="shared" si="2"/>
        <v>53.671703989500983</v>
      </c>
      <c r="J12" s="13">
        <f t="shared" si="1"/>
        <v>3267.5461943787818</v>
      </c>
    </row>
    <row r="13" spans="1:10" ht="21.95" customHeight="1" thickBot="1" x14ac:dyDescent="0.3">
      <c r="A13" s="15">
        <f>JULHO!D13</f>
        <v>3161.0843812228591</v>
      </c>
      <c r="B13" s="6" t="s">
        <v>11</v>
      </c>
      <c r="C13" s="4" t="s">
        <v>12</v>
      </c>
      <c r="D13" s="18">
        <f t="shared" si="0"/>
        <v>3213.8744903892807</v>
      </c>
      <c r="E13" s="27" t="s">
        <v>66</v>
      </c>
      <c r="F13" s="5" t="s">
        <v>16</v>
      </c>
      <c r="G13" s="6">
        <v>1</v>
      </c>
      <c r="I13" s="13">
        <f t="shared" si="2"/>
        <v>53.671703989500983</v>
      </c>
      <c r="J13" s="13">
        <f t="shared" si="1"/>
        <v>3267.5461943787818</v>
      </c>
    </row>
    <row r="14" spans="1:10" ht="21.95" customHeight="1" thickBot="1" x14ac:dyDescent="0.3">
      <c r="A14" s="15">
        <f>JULHO!D14</f>
        <v>3161.0843812228591</v>
      </c>
      <c r="B14" s="6" t="s">
        <v>11</v>
      </c>
      <c r="C14" s="4" t="s">
        <v>12</v>
      </c>
      <c r="D14" s="18">
        <f t="shared" si="0"/>
        <v>3213.8744903892807</v>
      </c>
      <c r="E14" s="27" t="s">
        <v>67</v>
      </c>
      <c r="F14" s="5" t="s">
        <v>17</v>
      </c>
      <c r="G14" s="6">
        <v>1</v>
      </c>
      <c r="I14" s="13">
        <f t="shared" si="2"/>
        <v>53.671703989500983</v>
      </c>
      <c r="J14" s="13">
        <f t="shared" si="1"/>
        <v>3267.5461943787818</v>
      </c>
    </row>
    <row r="15" spans="1:10" ht="21.95" customHeight="1" thickBot="1" x14ac:dyDescent="0.3">
      <c r="A15" s="15">
        <f>JULHO!D15</f>
        <v>3161.0843812228591</v>
      </c>
      <c r="B15" s="6" t="s">
        <v>11</v>
      </c>
      <c r="C15" s="4" t="s">
        <v>12</v>
      </c>
      <c r="D15" s="18">
        <f t="shared" si="0"/>
        <v>3213.8744903892807</v>
      </c>
      <c r="E15" s="27" t="s">
        <v>68</v>
      </c>
      <c r="F15" s="5" t="s">
        <v>18</v>
      </c>
      <c r="G15" s="6">
        <v>1</v>
      </c>
      <c r="I15" s="13">
        <f t="shared" si="2"/>
        <v>53.671703989500983</v>
      </c>
      <c r="J15" s="13">
        <f t="shared" si="1"/>
        <v>3267.5461943787818</v>
      </c>
    </row>
    <row r="16" spans="1:10" ht="21.95" customHeight="1" thickBot="1" x14ac:dyDescent="0.3">
      <c r="A16" s="15">
        <f>JULHO!D16</f>
        <v>3161.0843812228591</v>
      </c>
      <c r="B16" s="6" t="s">
        <v>11</v>
      </c>
      <c r="C16" s="4" t="s">
        <v>12</v>
      </c>
      <c r="D16" s="18">
        <f t="shared" si="0"/>
        <v>3213.8744903892807</v>
      </c>
      <c r="E16" s="27" t="s">
        <v>69</v>
      </c>
      <c r="F16" s="5" t="s">
        <v>19</v>
      </c>
      <c r="G16" s="6">
        <v>1</v>
      </c>
      <c r="I16" s="13">
        <f t="shared" si="2"/>
        <v>53.671703989500983</v>
      </c>
      <c r="J16" s="13">
        <f t="shared" si="1"/>
        <v>3267.5461943787818</v>
      </c>
    </row>
    <row r="17" spans="1:10" ht="21.95" customHeight="1" thickBot="1" x14ac:dyDescent="0.3">
      <c r="A17" s="15">
        <f>JULHO!D17</f>
        <v>3161.0843812228591</v>
      </c>
      <c r="B17" s="6" t="s">
        <v>11</v>
      </c>
      <c r="C17" s="4" t="s">
        <v>12</v>
      </c>
      <c r="D17" s="18">
        <f t="shared" si="0"/>
        <v>3213.8744903892807</v>
      </c>
      <c r="E17" s="27" t="s">
        <v>70</v>
      </c>
      <c r="F17" s="5" t="s">
        <v>20</v>
      </c>
      <c r="G17" s="6">
        <v>1</v>
      </c>
      <c r="I17" s="13">
        <f t="shared" si="2"/>
        <v>53.671703989500983</v>
      </c>
      <c r="J17" s="13">
        <f t="shared" si="1"/>
        <v>3267.5461943787818</v>
      </c>
    </row>
    <row r="18" spans="1:10" ht="21.95" customHeight="1" thickBot="1" x14ac:dyDescent="0.3">
      <c r="A18" s="15">
        <f>JULHO!D18</f>
        <v>3161.0843812228591</v>
      </c>
      <c r="B18" s="6" t="s">
        <v>11</v>
      </c>
      <c r="C18" s="4" t="s">
        <v>12</v>
      </c>
      <c r="D18" s="18">
        <f t="shared" si="0"/>
        <v>3213.8744903892807</v>
      </c>
      <c r="E18" s="27" t="s">
        <v>71</v>
      </c>
      <c r="F18" s="5" t="s">
        <v>21</v>
      </c>
      <c r="G18" s="6">
        <v>1</v>
      </c>
      <c r="I18" s="13">
        <f t="shared" si="2"/>
        <v>53.671703989500983</v>
      </c>
      <c r="J18" s="13">
        <f t="shared" si="1"/>
        <v>3267.5461943787818</v>
      </c>
    </row>
    <row r="19" spans="1:10" ht="21.95" customHeight="1" thickBot="1" x14ac:dyDescent="0.3">
      <c r="A19" s="15">
        <f>JULHO!D19</f>
        <v>3161.0843812228591</v>
      </c>
      <c r="B19" s="6" t="s">
        <v>11</v>
      </c>
      <c r="C19" s="4" t="s">
        <v>12</v>
      </c>
      <c r="D19" s="18">
        <f t="shared" si="0"/>
        <v>3213.8744903892807</v>
      </c>
      <c r="E19" s="27" t="s">
        <v>72</v>
      </c>
      <c r="F19" s="5" t="s">
        <v>22</v>
      </c>
      <c r="G19" s="6">
        <v>1</v>
      </c>
      <c r="I19" s="13">
        <f t="shared" si="2"/>
        <v>53.671703989500983</v>
      </c>
      <c r="J19" s="13">
        <f t="shared" si="1"/>
        <v>3267.5461943787818</v>
      </c>
    </row>
    <row r="20" spans="1:10" ht="21.95" customHeight="1" thickBot="1" x14ac:dyDescent="0.3">
      <c r="A20" s="15">
        <f>JULHO!D20</f>
        <v>3161.0843812228591</v>
      </c>
      <c r="B20" s="6" t="s">
        <v>23</v>
      </c>
      <c r="C20" s="4" t="s">
        <v>12</v>
      </c>
      <c r="D20" s="18">
        <f t="shared" si="0"/>
        <v>3213.8744903892807</v>
      </c>
      <c r="E20" s="27" t="s">
        <v>61</v>
      </c>
      <c r="F20" s="5" t="s">
        <v>60</v>
      </c>
      <c r="G20" s="6">
        <v>1</v>
      </c>
      <c r="I20" s="13">
        <f t="shared" si="2"/>
        <v>53.671703989500983</v>
      </c>
      <c r="J20" s="13">
        <f t="shared" si="1"/>
        <v>3267.5461943787818</v>
      </c>
    </row>
    <row r="21" spans="1:10" ht="21.95" customHeight="1" thickBot="1" x14ac:dyDescent="0.3">
      <c r="A21" s="15">
        <f>JULHO!D21</f>
        <v>1736.0079411830311</v>
      </c>
      <c r="B21" s="6" t="s">
        <v>23</v>
      </c>
      <c r="C21" s="4" t="s">
        <v>12</v>
      </c>
      <c r="D21" s="18">
        <f t="shared" si="0"/>
        <v>1764.9992738007877</v>
      </c>
      <c r="E21" s="27" t="s">
        <v>73</v>
      </c>
      <c r="F21" s="5" t="s">
        <v>24</v>
      </c>
      <c r="G21" s="6">
        <v>2</v>
      </c>
      <c r="I21" s="13">
        <f t="shared" si="2"/>
        <v>29.475487872473153</v>
      </c>
      <c r="J21" s="13">
        <f t="shared" si="1"/>
        <v>1794.4747616732609</v>
      </c>
    </row>
    <row r="22" spans="1:10" ht="21.95" customHeight="1" thickBot="1" x14ac:dyDescent="0.3">
      <c r="A22" s="15">
        <f>JULHO!D22</f>
        <v>1550.9161545902475</v>
      </c>
      <c r="B22" s="6" t="s">
        <v>23</v>
      </c>
      <c r="C22" s="4" t="s">
        <v>12</v>
      </c>
      <c r="D22" s="18">
        <f t="shared" si="0"/>
        <v>1576.8164543719047</v>
      </c>
      <c r="E22" s="27" t="s">
        <v>74</v>
      </c>
      <c r="F22" s="5" t="s">
        <v>25</v>
      </c>
      <c r="G22" s="6">
        <v>1</v>
      </c>
      <c r="I22" s="13">
        <f t="shared" si="2"/>
        <v>26.332834788010807</v>
      </c>
      <c r="J22" s="13">
        <f>A22+I22</f>
        <v>1577.2489893782583</v>
      </c>
    </row>
    <row r="23" spans="1:10" ht="21.95" customHeight="1" thickBot="1" x14ac:dyDescent="0.3">
      <c r="A23" s="15">
        <f>JULHO!D23</f>
        <v>1550.9161545902475</v>
      </c>
      <c r="B23" s="6" t="s">
        <v>23</v>
      </c>
      <c r="C23" s="4" t="s">
        <v>12</v>
      </c>
      <c r="D23" s="18">
        <f t="shared" si="0"/>
        <v>1576.8164543719047</v>
      </c>
      <c r="E23" s="27" t="s">
        <v>75</v>
      </c>
      <c r="F23" s="5" t="s">
        <v>26</v>
      </c>
      <c r="G23" s="6">
        <v>1</v>
      </c>
      <c r="I23" s="13">
        <f t="shared" si="2"/>
        <v>26.332834788010807</v>
      </c>
      <c r="J23" s="13">
        <f t="shared" si="1"/>
        <v>1603.1492891599155</v>
      </c>
    </row>
    <row r="24" spans="1:10" ht="21.95" customHeight="1" thickBot="1" x14ac:dyDescent="0.3">
      <c r="A24" s="15">
        <f>JULHO!D24</f>
        <v>1550.9161545902475</v>
      </c>
      <c r="B24" s="6" t="s">
        <v>23</v>
      </c>
      <c r="C24" s="4" t="s">
        <v>12</v>
      </c>
      <c r="D24" s="18">
        <f t="shared" si="0"/>
        <v>1576.8164543719047</v>
      </c>
      <c r="E24" s="27" t="s">
        <v>76</v>
      </c>
      <c r="F24" s="5" t="s">
        <v>27</v>
      </c>
      <c r="G24" s="6">
        <v>1</v>
      </c>
      <c r="I24" s="13">
        <f t="shared" si="2"/>
        <v>26.332834788010807</v>
      </c>
      <c r="J24" s="13">
        <f t="shared" si="1"/>
        <v>1603.1492891599155</v>
      </c>
    </row>
    <row r="25" spans="1:10" ht="21.95" customHeight="1" thickBot="1" x14ac:dyDescent="0.3">
      <c r="A25" s="15">
        <f>JULHO!D25</f>
        <v>1550.9161545902475</v>
      </c>
      <c r="B25" s="6" t="s">
        <v>23</v>
      </c>
      <c r="C25" s="4" t="s">
        <v>12</v>
      </c>
      <c r="D25" s="18">
        <f t="shared" si="0"/>
        <v>1576.8164543719047</v>
      </c>
      <c r="E25" s="27" t="s">
        <v>77</v>
      </c>
      <c r="F25" s="5" t="s">
        <v>28</v>
      </c>
      <c r="G25" s="6">
        <v>1</v>
      </c>
      <c r="I25" s="13">
        <f t="shared" si="2"/>
        <v>26.332834788010807</v>
      </c>
      <c r="J25" s="13">
        <f t="shared" si="1"/>
        <v>1603.1492891599155</v>
      </c>
    </row>
    <row r="26" spans="1:10" ht="21.95" customHeight="1" thickBot="1" x14ac:dyDescent="0.3">
      <c r="A26" s="15">
        <f>JULHO!D26</f>
        <v>1550.9161545902475</v>
      </c>
      <c r="B26" s="6" t="s">
        <v>23</v>
      </c>
      <c r="C26" s="4" t="s">
        <v>12</v>
      </c>
      <c r="D26" s="18">
        <f t="shared" si="0"/>
        <v>1576.8164543719047</v>
      </c>
      <c r="E26" s="27" t="s">
        <v>78</v>
      </c>
      <c r="F26" s="5" t="s">
        <v>29</v>
      </c>
      <c r="G26" s="6">
        <v>1</v>
      </c>
      <c r="I26" s="13">
        <f t="shared" si="2"/>
        <v>26.332834788010807</v>
      </c>
      <c r="J26" s="13">
        <f t="shared" si="1"/>
        <v>1603.1492891599155</v>
      </c>
    </row>
    <row r="27" spans="1:10" ht="21.95" customHeight="1" thickBot="1" x14ac:dyDescent="0.3">
      <c r="A27" s="15">
        <f>JULHO!D27</f>
        <v>1550.9161545902475</v>
      </c>
      <c r="B27" s="6" t="s">
        <v>23</v>
      </c>
      <c r="C27" s="4" t="s">
        <v>12</v>
      </c>
      <c r="D27" s="18">
        <f t="shared" si="0"/>
        <v>1576.8164543719047</v>
      </c>
      <c r="E27" s="27" t="s">
        <v>79</v>
      </c>
      <c r="F27" s="5" t="s">
        <v>30</v>
      </c>
      <c r="G27" s="6">
        <v>1</v>
      </c>
      <c r="I27" s="13">
        <f t="shared" si="2"/>
        <v>26.332834788010807</v>
      </c>
      <c r="J27" s="13">
        <f t="shared" si="1"/>
        <v>1603.1492891599155</v>
      </c>
    </row>
    <row r="28" spans="1:10" ht="21.95" customHeight="1" thickBot="1" x14ac:dyDescent="0.3">
      <c r="A28" s="15">
        <f>JULHO!D28</f>
        <v>1550.9161545902475</v>
      </c>
      <c r="B28" s="6" t="s">
        <v>23</v>
      </c>
      <c r="C28" s="4" t="s">
        <v>12</v>
      </c>
      <c r="D28" s="18">
        <f t="shared" si="0"/>
        <v>1576.8164543719047</v>
      </c>
      <c r="E28" s="27" t="s">
        <v>80</v>
      </c>
      <c r="F28" s="5" t="s">
        <v>31</v>
      </c>
      <c r="G28" s="6">
        <v>1</v>
      </c>
      <c r="I28" s="13">
        <f t="shared" si="2"/>
        <v>26.332834788010807</v>
      </c>
      <c r="J28" s="13">
        <f t="shared" si="1"/>
        <v>1603.1492891599155</v>
      </c>
    </row>
    <row r="29" spans="1:10" ht="21.95" customHeight="1" thickBot="1" x14ac:dyDescent="0.3">
      <c r="A29" s="15">
        <f>JULHO!D29</f>
        <v>1550.9161545902475</v>
      </c>
      <c r="B29" s="6" t="s">
        <v>23</v>
      </c>
      <c r="C29" s="4" t="s">
        <v>12</v>
      </c>
      <c r="D29" s="18">
        <f t="shared" si="0"/>
        <v>1576.8164543719047</v>
      </c>
      <c r="E29" s="27" t="s">
        <v>81</v>
      </c>
      <c r="F29" s="5" t="s">
        <v>32</v>
      </c>
      <c r="G29" s="6">
        <v>1</v>
      </c>
      <c r="I29" s="13">
        <f t="shared" si="2"/>
        <v>26.332834788010807</v>
      </c>
      <c r="J29" s="13">
        <f t="shared" si="1"/>
        <v>1603.1492891599155</v>
      </c>
    </row>
    <row r="30" spans="1:10" ht="21.95" customHeight="1" thickBot="1" x14ac:dyDescent="0.3">
      <c r="A30" s="15">
        <f>JULHO!D30</f>
        <v>1550.9161545902475</v>
      </c>
      <c r="B30" s="6" t="s">
        <v>23</v>
      </c>
      <c r="C30" s="7" t="s">
        <v>9</v>
      </c>
      <c r="D30" s="18">
        <f t="shared" si="0"/>
        <v>1576.8164543719047</v>
      </c>
      <c r="E30" s="27" t="s">
        <v>82</v>
      </c>
      <c r="F30" s="5" t="s">
        <v>33</v>
      </c>
      <c r="G30" s="6">
        <v>1</v>
      </c>
      <c r="I30" s="13">
        <f t="shared" si="2"/>
        <v>26.332834788010807</v>
      </c>
      <c r="J30" s="13">
        <f t="shared" si="1"/>
        <v>1603.1492891599155</v>
      </c>
    </row>
    <row r="31" spans="1:10" ht="21.95" customHeight="1" thickBot="1" x14ac:dyDescent="0.3">
      <c r="A31" s="15">
        <f>JULHO!D31</f>
        <v>1550.9161545902475</v>
      </c>
      <c r="B31" s="6" t="s">
        <v>23</v>
      </c>
      <c r="C31" s="7" t="s">
        <v>9</v>
      </c>
      <c r="D31" s="18">
        <f t="shared" si="0"/>
        <v>1576.8164543719047</v>
      </c>
      <c r="E31" s="27" t="s">
        <v>83</v>
      </c>
      <c r="F31" s="5" t="s">
        <v>34</v>
      </c>
      <c r="G31" s="6">
        <v>1</v>
      </c>
      <c r="I31" s="13">
        <f t="shared" si="2"/>
        <v>26.332834788010807</v>
      </c>
      <c r="J31" s="13">
        <f t="shared" si="1"/>
        <v>1603.1492891599155</v>
      </c>
    </row>
    <row r="32" spans="1:10" ht="21.95" customHeight="1" thickBot="1" x14ac:dyDescent="0.3">
      <c r="A32" s="15">
        <f>JULHO!D32</f>
        <v>1550.9161545902475</v>
      </c>
      <c r="B32" s="6" t="s">
        <v>23</v>
      </c>
      <c r="C32" s="4" t="s">
        <v>12</v>
      </c>
      <c r="D32" s="18">
        <f t="shared" si="0"/>
        <v>1576.8164543719047</v>
      </c>
      <c r="E32" s="27" t="s">
        <v>84</v>
      </c>
      <c r="F32" s="5" t="s">
        <v>57</v>
      </c>
      <c r="G32" s="6">
        <v>1</v>
      </c>
      <c r="I32" s="13">
        <f t="shared" si="2"/>
        <v>26.332834788010807</v>
      </c>
      <c r="J32" s="13">
        <f t="shared" si="1"/>
        <v>1603.1492891599155</v>
      </c>
    </row>
    <row r="33" spans="1:10" ht="21.95" customHeight="1" thickBot="1" x14ac:dyDescent="0.3">
      <c r="A33" s="15">
        <f>JULHO!D33</f>
        <v>1550.9161545902475</v>
      </c>
      <c r="B33" s="6" t="s">
        <v>23</v>
      </c>
      <c r="C33" s="4" t="s">
        <v>12</v>
      </c>
      <c r="D33" s="18">
        <f t="shared" si="0"/>
        <v>1576.8164543719047</v>
      </c>
      <c r="E33" s="27" t="s">
        <v>85</v>
      </c>
      <c r="F33" s="5" t="s">
        <v>35</v>
      </c>
      <c r="G33" s="6">
        <v>1</v>
      </c>
      <c r="I33" s="13">
        <f t="shared" si="2"/>
        <v>26.332834788010807</v>
      </c>
      <c r="J33" s="13">
        <f t="shared" si="1"/>
        <v>1603.1492891599155</v>
      </c>
    </row>
    <row r="34" spans="1:10" ht="21.95" customHeight="1" thickBot="1" x14ac:dyDescent="0.3">
      <c r="A34" s="15">
        <f>JULHO!D34</f>
        <v>1153.3555598242694</v>
      </c>
      <c r="B34" s="6" t="s">
        <v>36</v>
      </c>
      <c r="C34" s="4" t="s">
        <v>12</v>
      </c>
      <c r="D34" s="18">
        <f t="shared" si="0"/>
        <v>1172.6165976733348</v>
      </c>
      <c r="E34" s="27" t="s">
        <v>86</v>
      </c>
      <c r="F34" s="5" t="s">
        <v>37</v>
      </c>
      <c r="G34" s="6">
        <v>1</v>
      </c>
      <c r="I34" s="13">
        <f t="shared" si="2"/>
        <v>19.582697181144692</v>
      </c>
      <c r="J34" s="13">
        <f t="shared" si="1"/>
        <v>1192.1992948544796</v>
      </c>
    </row>
    <row r="35" spans="1:10" ht="21.95" customHeight="1" thickBot="1" x14ac:dyDescent="0.3">
      <c r="A35" s="15">
        <f>JULHO!D35</f>
        <v>1153.3555598242694</v>
      </c>
      <c r="B35" s="6" t="s">
        <v>36</v>
      </c>
      <c r="C35" s="4" t="s">
        <v>12</v>
      </c>
      <c r="D35" s="18">
        <f t="shared" si="0"/>
        <v>1172.6165976733348</v>
      </c>
      <c r="E35" s="27" t="s">
        <v>87</v>
      </c>
      <c r="F35" s="14" t="s">
        <v>56</v>
      </c>
      <c r="G35" s="6">
        <v>2</v>
      </c>
      <c r="I35" s="13">
        <f t="shared" si="2"/>
        <v>19.582697181144692</v>
      </c>
      <c r="J35" s="13">
        <f t="shared" si="1"/>
        <v>1192.1992948544796</v>
      </c>
    </row>
    <row r="36" spans="1:10" ht="21.95" customHeight="1" thickBot="1" x14ac:dyDescent="0.3">
      <c r="A36" s="15">
        <f>JULHO!D36</f>
        <v>1153.3555598242694</v>
      </c>
      <c r="B36" s="6" t="s">
        <v>36</v>
      </c>
      <c r="C36" s="4" t="s">
        <v>12</v>
      </c>
      <c r="D36" s="18">
        <f t="shared" si="0"/>
        <v>1172.6165976733348</v>
      </c>
      <c r="E36" s="27" t="s">
        <v>88</v>
      </c>
      <c r="F36" s="5" t="s">
        <v>38</v>
      </c>
      <c r="G36" s="6">
        <v>1</v>
      </c>
      <c r="I36" s="13">
        <f t="shared" si="2"/>
        <v>19.582697181144692</v>
      </c>
      <c r="J36" s="13">
        <f t="shared" si="1"/>
        <v>1192.1992948544796</v>
      </c>
    </row>
    <row r="37" spans="1:10" ht="21.95" customHeight="1" thickBot="1" x14ac:dyDescent="0.3">
      <c r="A37" s="15">
        <f>JULHO!D37</f>
        <v>1153.3555598242694</v>
      </c>
      <c r="B37" s="6" t="s">
        <v>36</v>
      </c>
      <c r="C37" s="4" t="s">
        <v>12</v>
      </c>
      <c r="D37" s="18">
        <f t="shared" si="0"/>
        <v>1172.6165976733348</v>
      </c>
      <c r="E37" s="27" t="s">
        <v>89</v>
      </c>
      <c r="F37" s="5" t="s">
        <v>39</v>
      </c>
      <c r="G37" s="6">
        <v>1</v>
      </c>
      <c r="I37" s="13">
        <f t="shared" si="2"/>
        <v>19.582697181144692</v>
      </c>
      <c r="J37" s="13">
        <f t="shared" si="1"/>
        <v>1192.1992948544796</v>
      </c>
    </row>
    <row r="38" spans="1:10" ht="21.95" customHeight="1" thickBot="1" x14ac:dyDescent="0.3">
      <c r="A38" s="15">
        <f>JULHO!D38</f>
        <v>1153.3555598242694</v>
      </c>
      <c r="B38" s="6" t="s">
        <v>36</v>
      </c>
      <c r="C38" s="4" t="s">
        <v>12</v>
      </c>
      <c r="D38" s="18">
        <f t="shared" si="0"/>
        <v>1172.6165976733348</v>
      </c>
      <c r="E38" s="27" t="s">
        <v>90</v>
      </c>
      <c r="F38" s="5" t="s">
        <v>40</v>
      </c>
      <c r="G38" s="6">
        <v>1</v>
      </c>
      <c r="I38" s="13">
        <f t="shared" si="2"/>
        <v>19.582697181144692</v>
      </c>
      <c r="J38" s="13">
        <f t="shared" si="1"/>
        <v>1192.1992948544796</v>
      </c>
    </row>
    <row r="39" spans="1:10" ht="21.95" customHeight="1" thickBot="1" x14ac:dyDescent="0.3">
      <c r="A39" s="15">
        <f>JULHO!D39</f>
        <v>1153.3555598242694</v>
      </c>
      <c r="B39" s="6" t="s">
        <v>36</v>
      </c>
      <c r="C39" s="4" t="s">
        <v>12</v>
      </c>
      <c r="D39" s="18">
        <f t="shared" si="0"/>
        <v>1172.6165976733348</v>
      </c>
      <c r="E39" s="27" t="s">
        <v>91</v>
      </c>
      <c r="F39" s="5" t="s">
        <v>41</v>
      </c>
      <c r="G39" s="6">
        <v>1</v>
      </c>
      <c r="I39" s="13">
        <f t="shared" si="2"/>
        <v>19.582697181144692</v>
      </c>
      <c r="J39" s="13">
        <f t="shared" si="1"/>
        <v>1192.1992948544796</v>
      </c>
    </row>
    <row r="40" spans="1:10" ht="21.95" customHeight="1" thickBot="1" x14ac:dyDescent="0.3">
      <c r="A40" s="15">
        <f>JULHO!D40</f>
        <v>1153.3555598242694</v>
      </c>
      <c r="B40" s="6" t="s">
        <v>36</v>
      </c>
      <c r="C40" s="4" t="s">
        <v>12</v>
      </c>
      <c r="D40" s="18">
        <f t="shared" si="0"/>
        <v>1172.6165976733348</v>
      </c>
      <c r="E40" s="27" t="s">
        <v>92</v>
      </c>
      <c r="F40" s="5" t="s">
        <v>42</v>
      </c>
      <c r="G40" s="6">
        <v>1</v>
      </c>
      <c r="I40" s="13">
        <f t="shared" si="2"/>
        <v>19.582697181144692</v>
      </c>
      <c r="J40" s="13">
        <f t="shared" si="1"/>
        <v>1192.1992948544796</v>
      </c>
    </row>
    <row r="41" spans="1:10" ht="21.95" customHeight="1" thickBot="1" x14ac:dyDescent="0.3">
      <c r="A41" s="15">
        <f>JULHO!D41</f>
        <v>831.3576465028807</v>
      </c>
      <c r="B41" s="6" t="s">
        <v>43</v>
      </c>
      <c r="C41" s="4" t="s">
        <v>12</v>
      </c>
      <c r="D41" s="18">
        <f t="shared" si="0"/>
        <v>845.24131919947877</v>
      </c>
      <c r="E41" s="27" t="s">
        <v>93</v>
      </c>
      <c r="F41" s="5" t="s">
        <v>44</v>
      </c>
      <c r="G41" s="6">
        <v>1</v>
      </c>
      <c r="I41" s="13">
        <f t="shared" si="2"/>
        <v>14.115530030631295</v>
      </c>
      <c r="J41" s="13">
        <f t="shared" si="1"/>
        <v>859.35684923011002</v>
      </c>
    </row>
    <row r="42" spans="1:10" ht="21.95" customHeight="1" thickBot="1" x14ac:dyDescent="0.3">
      <c r="A42" s="15">
        <f>JULHO!D42</f>
        <v>831.3576465028807</v>
      </c>
      <c r="B42" s="6" t="s">
        <v>43</v>
      </c>
      <c r="C42" s="4" t="s">
        <v>12</v>
      </c>
      <c r="D42" s="18">
        <f t="shared" si="0"/>
        <v>845.24131919947877</v>
      </c>
      <c r="E42" s="27" t="s">
        <v>94</v>
      </c>
      <c r="F42" s="5" t="s">
        <v>45</v>
      </c>
      <c r="G42" s="6">
        <v>4</v>
      </c>
      <c r="I42" s="13">
        <f t="shared" si="2"/>
        <v>14.115530030631295</v>
      </c>
      <c r="J42" s="13">
        <f t="shared" si="1"/>
        <v>859.35684923011002</v>
      </c>
    </row>
    <row r="43" spans="1:10" ht="21.95" customHeight="1" thickBot="1" x14ac:dyDescent="0.3">
      <c r="A43" s="15">
        <f>JULHO!D43</f>
        <v>831.3576465028807</v>
      </c>
      <c r="B43" s="6" t="s">
        <v>43</v>
      </c>
      <c r="C43" s="4" t="s">
        <v>12</v>
      </c>
      <c r="D43" s="18">
        <f t="shared" si="0"/>
        <v>845.24131919947877</v>
      </c>
      <c r="E43" s="27" t="s">
        <v>95</v>
      </c>
      <c r="F43" s="5" t="s">
        <v>46</v>
      </c>
      <c r="G43" s="6">
        <v>1</v>
      </c>
      <c r="I43" s="13">
        <f t="shared" si="2"/>
        <v>14.115530030631295</v>
      </c>
      <c r="J43" s="13">
        <f t="shared" si="1"/>
        <v>859.35684923011002</v>
      </c>
    </row>
    <row r="44" spans="1:10" ht="21.95" customHeight="1" thickBot="1" x14ac:dyDescent="0.3">
      <c r="A44" s="15">
        <f>JULHO!D44</f>
        <v>831.3576465028807</v>
      </c>
      <c r="B44" s="6" t="s">
        <v>43</v>
      </c>
      <c r="C44" s="4" t="s">
        <v>12</v>
      </c>
      <c r="D44" s="18">
        <f t="shared" si="0"/>
        <v>845.24131919947877</v>
      </c>
      <c r="E44" s="27" t="s">
        <v>96</v>
      </c>
      <c r="F44" s="5" t="s">
        <v>47</v>
      </c>
      <c r="G44" s="6">
        <v>1</v>
      </c>
      <c r="I44" s="13">
        <f t="shared" si="2"/>
        <v>14.115530030631295</v>
      </c>
      <c r="J44" s="13">
        <f t="shared" si="1"/>
        <v>859.35684923011002</v>
      </c>
    </row>
    <row r="45" spans="1:10" ht="21.95" customHeight="1" thickBot="1" x14ac:dyDescent="0.3">
      <c r="A45" s="15">
        <f>JULHO!D45</f>
        <v>744.31868576239526</v>
      </c>
      <c r="B45" s="6" t="s">
        <v>48</v>
      </c>
      <c r="C45" s="4" t="s">
        <v>12</v>
      </c>
      <c r="D45" s="18">
        <f t="shared" si="0"/>
        <v>756.7488078146273</v>
      </c>
      <c r="E45" s="27" t="s">
        <v>97</v>
      </c>
      <c r="F45" s="5" t="s">
        <v>49</v>
      </c>
      <c r="G45" s="6">
        <v>2</v>
      </c>
      <c r="I45" s="13">
        <f t="shared" si="2"/>
        <v>12.637705090504275</v>
      </c>
      <c r="J45" s="13">
        <f t="shared" si="1"/>
        <v>769.38651290513155</v>
      </c>
    </row>
    <row r="46" spans="1:10" ht="21.95" customHeight="1" thickBot="1" x14ac:dyDescent="0.3">
      <c r="A46" s="15">
        <f>JULHO!D46</f>
        <v>744.31868576239526</v>
      </c>
      <c r="B46" s="6" t="s">
        <v>48</v>
      </c>
      <c r="C46" s="4" t="s">
        <v>12</v>
      </c>
      <c r="D46" s="18">
        <f t="shared" si="0"/>
        <v>756.7488078146273</v>
      </c>
      <c r="E46" s="27" t="s">
        <v>98</v>
      </c>
      <c r="F46" s="5" t="s">
        <v>50</v>
      </c>
      <c r="G46" s="6">
        <v>2</v>
      </c>
      <c r="I46" s="13">
        <f t="shared" si="2"/>
        <v>12.637705090504275</v>
      </c>
      <c r="J46" s="13">
        <f t="shared" si="1"/>
        <v>769.38651290513155</v>
      </c>
    </row>
    <row r="47" spans="1:10" ht="21.95" customHeight="1" thickBot="1" x14ac:dyDescent="0.3">
      <c r="A47" s="15">
        <f>JULHO!D47</f>
        <v>744.31868576239526</v>
      </c>
      <c r="B47" s="6" t="s">
        <v>48</v>
      </c>
      <c r="C47" s="4" t="s">
        <v>12</v>
      </c>
      <c r="D47" s="18">
        <f t="shared" si="0"/>
        <v>756.7488078146273</v>
      </c>
      <c r="E47" s="27" t="s">
        <v>99</v>
      </c>
      <c r="F47" s="5" t="s">
        <v>51</v>
      </c>
      <c r="G47" s="6">
        <v>3</v>
      </c>
      <c r="I47" s="13">
        <f t="shared" si="2"/>
        <v>12.637705090504275</v>
      </c>
      <c r="J47" s="13">
        <f t="shared" si="1"/>
        <v>769.38651290513155</v>
      </c>
    </row>
    <row r="48" spans="1:10" ht="21.95" customHeight="1" thickBot="1" x14ac:dyDescent="0.3">
      <c r="A48" s="15">
        <f>JULHO!D48</f>
        <v>676.3963477684614</v>
      </c>
      <c r="B48" s="6" t="s">
        <v>52</v>
      </c>
      <c r="C48" s="4" t="s">
        <v>12</v>
      </c>
      <c r="D48" s="18">
        <f t="shared" si="0"/>
        <v>687.69216677619465</v>
      </c>
      <c r="E48" s="27" t="s">
        <v>100</v>
      </c>
      <c r="F48" s="5" t="s">
        <v>53</v>
      </c>
      <c r="G48" s="6">
        <v>8</v>
      </c>
      <c r="I48" s="13">
        <f t="shared" si="2"/>
        <v>11.48445918516245</v>
      </c>
      <c r="J48" s="13">
        <f t="shared" si="1"/>
        <v>699.1766259613571</v>
      </c>
    </row>
    <row r="49" spans="1:7" ht="16.5" thickBot="1" x14ac:dyDescent="0.3">
      <c r="B49"/>
      <c r="G49" s="28">
        <f>SUM(G9:G48)</f>
        <v>56</v>
      </c>
    </row>
    <row r="50" spans="1:7" ht="18.75" x14ac:dyDescent="0.3">
      <c r="A50" s="52"/>
      <c r="B50" s="52"/>
      <c r="C50" s="52" t="s">
        <v>121</v>
      </c>
      <c r="D50" s="52"/>
      <c r="E50" s="52"/>
      <c r="F50" s="52"/>
    </row>
    <row r="51" spans="1:7" ht="15.75" thickBot="1" x14ac:dyDescent="0.3">
      <c r="B51"/>
      <c r="D51" s="39" t="s">
        <v>119</v>
      </c>
      <c r="E51" s="39" t="s">
        <v>118</v>
      </c>
      <c r="F51" s="39" t="s">
        <v>120</v>
      </c>
    </row>
    <row r="52" spans="1:7" ht="15.75" x14ac:dyDescent="0.25">
      <c r="A52" s="50"/>
      <c r="B52"/>
      <c r="D52" s="42"/>
      <c r="E52" s="43" t="s">
        <v>114</v>
      </c>
      <c r="F52" s="44" t="s">
        <v>110</v>
      </c>
      <c r="G52" s="45">
        <v>1</v>
      </c>
    </row>
    <row r="53" spans="1:7" ht="15.75" x14ac:dyDescent="0.25">
      <c r="A53" s="53" t="s">
        <v>122</v>
      </c>
      <c r="B53"/>
      <c r="D53" s="46">
        <v>622</v>
      </c>
      <c r="E53" s="37" t="s">
        <v>117</v>
      </c>
      <c r="F53" s="34" t="s">
        <v>111</v>
      </c>
      <c r="G53" s="32">
        <v>1</v>
      </c>
    </row>
    <row r="54" spans="1:7" ht="15.75" x14ac:dyDescent="0.25">
      <c r="A54" s="51">
        <f>JULHO!D54</f>
        <v>828.19431310721711</v>
      </c>
      <c r="B54" s="41"/>
      <c r="D54" s="46">
        <f>A54*1.67%+A54</f>
        <v>842.02515813610762</v>
      </c>
      <c r="E54" s="37" t="s">
        <v>115</v>
      </c>
      <c r="F54" s="34" t="s">
        <v>112</v>
      </c>
      <c r="G54" s="32">
        <v>1</v>
      </c>
    </row>
    <row r="55" spans="1:7" ht="16.5" thickBot="1" x14ac:dyDescent="0.3">
      <c r="A55" s="51">
        <f>JULHO!D55</f>
        <v>896.64806399999998</v>
      </c>
      <c r="B55" s="41">
        <v>0</v>
      </c>
      <c r="D55" s="46">
        <f>A55*1.67%+A55</f>
        <v>911.62208666879997</v>
      </c>
      <c r="E55" s="47" t="s">
        <v>116</v>
      </c>
      <c r="F55" s="48" t="s">
        <v>113</v>
      </c>
      <c r="G55" s="49">
        <v>1</v>
      </c>
    </row>
    <row r="56" spans="1:7" ht="15.75" thickBot="1" x14ac:dyDescent="0.3">
      <c r="B56"/>
    </row>
    <row r="57" spans="1:7" ht="16.5" thickBot="1" x14ac:dyDescent="0.3">
      <c r="B57"/>
      <c r="G57" s="28">
        <f>G49+G52+G53+G54+G55</f>
        <v>60</v>
      </c>
    </row>
    <row r="58" spans="1:7" x14ac:dyDescent="0.25">
      <c r="B58"/>
    </row>
  </sheetData>
  <mergeCells count="7">
    <mergeCell ref="A1:G1"/>
    <mergeCell ref="A3:G3"/>
    <mergeCell ref="B5:E5"/>
    <mergeCell ref="B6:B8"/>
    <mergeCell ref="E6:E8"/>
    <mergeCell ref="F6:F8"/>
    <mergeCell ref="G6:G8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28" zoomScale="70" zoomScaleNormal="100" zoomScaleSheetLayoutView="70" workbookViewId="0">
      <selection activeCell="A52" sqref="A52"/>
    </sheetView>
  </sheetViews>
  <sheetFormatPr defaultRowHeight="15" x14ac:dyDescent="0.25"/>
  <cols>
    <col min="1" max="1" width="6.2851562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0.25" x14ac:dyDescent="0.3">
      <c r="A1" s="321" t="s">
        <v>102</v>
      </c>
      <c r="B1" s="321"/>
      <c r="C1" s="321"/>
      <c r="D1" s="321"/>
      <c r="E1" s="321"/>
      <c r="F1" s="321"/>
      <c r="G1" s="321"/>
    </row>
    <row r="2" spans="1:10" x14ac:dyDescent="0.25">
      <c r="A2" s="8"/>
    </row>
    <row r="3" spans="1:10" ht="21" customHeight="1" x14ac:dyDescent="0.3">
      <c r="A3" s="321" t="s">
        <v>108</v>
      </c>
      <c r="B3" s="321"/>
      <c r="C3" s="321"/>
      <c r="D3" s="321"/>
      <c r="E3" s="321"/>
      <c r="F3" s="321"/>
      <c r="G3" s="321"/>
    </row>
    <row r="4" spans="1:10" s="24" customFormat="1" ht="21" customHeight="1" thickBot="1" x14ac:dyDescent="0.35">
      <c r="A4" s="23"/>
      <c r="B4" s="23"/>
      <c r="C4" s="23"/>
      <c r="D4" s="23"/>
      <c r="E4" s="23"/>
      <c r="F4" s="23"/>
      <c r="G4" s="23"/>
    </row>
    <row r="5" spans="1:10" ht="30.75" customHeight="1" thickBot="1" x14ac:dyDescent="0.3">
      <c r="B5" s="326" t="s">
        <v>101</v>
      </c>
      <c r="C5" s="327"/>
      <c r="D5" s="327"/>
      <c r="E5" s="328"/>
      <c r="F5" s="11"/>
      <c r="G5" s="11"/>
    </row>
    <row r="6" spans="1:10" ht="15.75" thickBot="1" x14ac:dyDescent="0.3">
      <c r="B6" s="322" t="s">
        <v>0</v>
      </c>
      <c r="C6" s="10" t="s">
        <v>1</v>
      </c>
      <c r="D6" s="3" t="s">
        <v>4</v>
      </c>
      <c r="E6" s="322" t="s">
        <v>54</v>
      </c>
      <c r="F6" s="324" t="s">
        <v>6</v>
      </c>
      <c r="G6" s="324" t="s">
        <v>7</v>
      </c>
    </row>
    <row r="7" spans="1:10" x14ac:dyDescent="0.25">
      <c r="A7" s="25" t="s">
        <v>59</v>
      </c>
      <c r="B7" s="323"/>
      <c r="C7" s="1" t="s">
        <v>2</v>
      </c>
      <c r="D7" s="2"/>
      <c r="E7" s="323"/>
      <c r="F7" s="325"/>
      <c r="G7" s="325"/>
    </row>
    <row r="8" spans="1:10" ht="15.75" thickBot="1" x14ac:dyDescent="0.3">
      <c r="A8" s="22" t="s">
        <v>55</v>
      </c>
      <c r="B8" s="323"/>
      <c r="C8" s="1" t="s">
        <v>3</v>
      </c>
      <c r="D8" s="2" t="s">
        <v>5</v>
      </c>
      <c r="E8" s="323"/>
      <c r="F8" s="325"/>
      <c r="G8" s="325"/>
      <c r="J8" t="s">
        <v>104</v>
      </c>
    </row>
    <row r="9" spans="1:10" ht="21.95" customHeight="1" thickBot="1" x14ac:dyDescent="0.3">
      <c r="A9" s="15">
        <f>AGOSTO!D9</f>
        <v>4412.508869422446</v>
      </c>
      <c r="B9" s="16" t="s">
        <v>8</v>
      </c>
      <c r="C9" s="17" t="s">
        <v>9</v>
      </c>
      <c r="D9" s="18">
        <f>A9*(1.67%)+A9</f>
        <v>4486.1977675418011</v>
      </c>
      <c r="E9" s="26" t="s">
        <v>62</v>
      </c>
      <c r="F9" s="19" t="s">
        <v>10</v>
      </c>
      <c r="G9" s="16">
        <v>1</v>
      </c>
      <c r="I9" s="13">
        <f>D9*1.67%</f>
        <v>74.919502717948077</v>
      </c>
      <c r="J9" s="13">
        <f>D9+I9</f>
        <v>4561.1172702597496</v>
      </c>
    </row>
    <row r="10" spans="1:10" ht="21.95" customHeight="1" thickBot="1" x14ac:dyDescent="0.3">
      <c r="A10" s="15">
        <f>AGOSTO!D10</f>
        <v>3213.8744903892807</v>
      </c>
      <c r="B10" s="6" t="s">
        <v>11</v>
      </c>
      <c r="C10" s="4" t="s">
        <v>12</v>
      </c>
      <c r="D10" s="18">
        <f t="shared" ref="D10:D48" si="0">A10*(1.67%)+A10</f>
        <v>3267.5461943787818</v>
      </c>
      <c r="E10" s="27" t="s">
        <v>63</v>
      </c>
      <c r="F10" s="5" t="s">
        <v>13</v>
      </c>
      <c r="G10" s="6">
        <v>1</v>
      </c>
      <c r="I10" s="13">
        <f>D10*1.67%</f>
        <v>54.568021446125655</v>
      </c>
      <c r="J10" s="13">
        <f t="shared" ref="J10:J48" si="1">D10+I10</f>
        <v>3322.1142158249077</v>
      </c>
    </row>
    <row r="11" spans="1:10" ht="21.95" customHeight="1" thickBot="1" x14ac:dyDescent="0.3">
      <c r="A11" s="15">
        <f>AGOSTO!D11</f>
        <v>3213.8744903892807</v>
      </c>
      <c r="B11" s="6" t="s">
        <v>11</v>
      </c>
      <c r="C11" s="4" t="s">
        <v>12</v>
      </c>
      <c r="D11" s="18">
        <f t="shared" si="0"/>
        <v>3267.5461943787818</v>
      </c>
      <c r="E11" s="27" t="s">
        <v>64</v>
      </c>
      <c r="F11" s="5" t="s">
        <v>14</v>
      </c>
      <c r="G11" s="6">
        <v>1</v>
      </c>
      <c r="I11" s="13">
        <f t="shared" ref="I11:I48" si="2">D11*1.67%</f>
        <v>54.568021446125655</v>
      </c>
      <c r="J11" s="13">
        <f t="shared" si="1"/>
        <v>3322.1142158249077</v>
      </c>
    </row>
    <row r="12" spans="1:10" ht="21.95" customHeight="1" thickBot="1" x14ac:dyDescent="0.3">
      <c r="A12" s="15">
        <f>AGOSTO!D12</f>
        <v>3213.8744903892807</v>
      </c>
      <c r="B12" s="6" t="s">
        <v>11</v>
      </c>
      <c r="C12" s="4" t="s">
        <v>12</v>
      </c>
      <c r="D12" s="18">
        <f t="shared" si="0"/>
        <v>3267.5461943787818</v>
      </c>
      <c r="E12" s="27" t="s">
        <v>65</v>
      </c>
      <c r="F12" s="5" t="s">
        <v>15</v>
      </c>
      <c r="G12" s="6">
        <v>1</v>
      </c>
      <c r="I12" s="13">
        <f t="shared" si="2"/>
        <v>54.568021446125655</v>
      </c>
      <c r="J12" s="13">
        <f t="shared" si="1"/>
        <v>3322.1142158249077</v>
      </c>
    </row>
    <row r="13" spans="1:10" ht="21.95" customHeight="1" thickBot="1" x14ac:dyDescent="0.3">
      <c r="A13" s="15">
        <f>AGOSTO!D13</f>
        <v>3213.8744903892807</v>
      </c>
      <c r="B13" s="6" t="s">
        <v>11</v>
      </c>
      <c r="C13" s="4" t="s">
        <v>12</v>
      </c>
      <c r="D13" s="18">
        <f t="shared" si="0"/>
        <v>3267.5461943787818</v>
      </c>
      <c r="E13" s="27" t="s">
        <v>66</v>
      </c>
      <c r="F13" s="5" t="s">
        <v>16</v>
      </c>
      <c r="G13" s="6">
        <v>1</v>
      </c>
      <c r="I13" s="13">
        <f t="shared" si="2"/>
        <v>54.568021446125655</v>
      </c>
      <c r="J13" s="13">
        <f t="shared" si="1"/>
        <v>3322.1142158249077</v>
      </c>
    </row>
    <row r="14" spans="1:10" ht="21.95" customHeight="1" thickBot="1" x14ac:dyDescent="0.3">
      <c r="A14" s="15">
        <f>AGOSTO!D14</f>
        <v>3213.8744903892807</v>
      </c>
      <c r="B14" s="6" t="s">
        <v>11</v>
      </c>
      <c r="C14" s="4" t="s">
        <v>12</v>
      </c>
      <c r="D14" s="18">
        <f t="shared" si="0"/>
        <v>3267.5461943787818</v>
      </c>
      <c r="E14" s="27" t="s">
        <v>67</v>
      </c>
      <c r="F14" s="5" t="s">
        <v>17</v>
      </c>
      <c r="G14" s="6">
        <v>1</v>
      </c>
      <c r="I14" s="13">
        <f t="shared" si="2"/>
        <v>54.568021446125655</v>
      </c>
      <c r="J14" s="13">
        <f t="shared" si="1"/>
        <v>3322.1142158249077</v>
      </c>
    </row>
    <row r="15" spans="1:10" ht="21.95" customHeight="1" thickBot="1" x14ac:dyDescent="0.3">
      <c r="A15" s="15">
        <f>AGOSTO!D15</f>
        <v>3213.8744903892807</v>
      </c>
      <c r="B15" s="6" t="s">
        <v>11</v>
      </c>
      <c r="C15" s="4" t="s">
        <v>12</v>
      </c>
      <c r="D15" s="18">
        <f t="shared" si="0"/>
        <v>3267.5461943787818</v>
      </c>
      <c r="E15" s="27" t="s">
        <v>68</v>
      </c>
      <c r="F15" s="5" t="s">
        <v>18</v>
      </c>
      <c r="G15" s="6">
        <v>1</v>
      </c>
      <c r="I15" s="13">
        <f t="shared" si="2"/>
        <v>54.568021446125655</v>
      </c>
      <c r="J15" s="13">
        <f t="shared" si="1"/>
        <v>3322.1142158249077</v>
      </c>
    </row>
    <row r="16" spans="1:10" ht="21.95" customHeight="1" thickBot="1" x14ac:dyDescent="0.3">
      <c r="A16" s="15">
        <f>AGOSTO!D16</f>
        <v>3213.8744903892807</v>
      </c>
      <c r="B16" s="6" t="s">
        <v>11</v>
      </c>
      <c r="C16" s="4" t="s">
        <v>12</v>
      </c>
      <c r="D16" s="18">
        <f t="shared" si="0"/>
        <v>3267.5461943787818</v>
      </c>
      <c r="E16" s="27" t="s">
        <v>69</v>
      </c>
      <c r="F16" s="5" t="s">
        <v>19</v>
      </c>
      <c r="G16" s="6">
        <v>1</v>
      </c>
      <c r="I16" s="13">
        <f t="shared" si="2"/>
        <v>54.568021446125655</v>
      </c>
      <c r="J16" s="13">
        <f t="shared" si="1"/>
        <v>3322.1142158249077</v>
      </c>
    </row>
    <row r="17" spans="1:10" ht="21.95" customHeight="1" thickBot="1" x14ac:dyDescent="0.3">
      <c r="A17" s="15">
        <f>AGOSTO!D17</f>
        <v>3213.8744903892807</v>
      </c>
      <c r="B17" s="6" t="s">
        <v>11</v>
      </c>
      <c r="C17" s="4" t="s">
        <v>12</v>
      </c>
      <c r="D17" s="18">
        <f t="shared" si="0"/>
        <v>3267.5461943787818</v>
      </c>
      <c r="E17" s="27" t="s">
        <v>70</v>
      </c>
      <c r="F17" s="5" t="s">
        <v>20</v>
      </c>
      <c r="G17" s="6">
        <v>1</v>
      </c>
      <c r="I17" s="13">
        <f t="shared" si="2"/>
        <v>54.568021446125655</v>
      </c>
      <c r="J17" s="13">
        <f t="shared" si="1"/>
        <v>3322.1142158249077</v>
      </c>
    </row>
    <row r="18" spans="1:10" ht="21.95" customHeight="1" thickBot="1" x14ac:dyDescent="0.3">
      <c r="A18" s="15">
        <f>AGOSTO!D18</f>
        <v>3213.8744903892807</v>
      </c>
      <c r="B18" s="6" t="s">
        <v>11</v>
      </c>
      <c r="C18" s="4" t="s">
        <v>12</v>
      </c>
      <c r="D18" s="18">
        <f t="shared" si="0"/>
        <v>3267.5461943787818</v>
      </c>
      <c r="E18" s="27" t="s">
        <v>71</v>
      </c>
      <c r="F18" s="5" t="s">
        <v>21</v>
      </c>
      <c r="G18" s="6">
        <v>1</v>
      </c>
      <c r="I18" s="13">
        <f t="shared" si="2"/>
        <v>54.568021446125655</v>
      </c>
      <c r="J18" s="13">
        <f t="shared" si="1"/>
        <v>3322.1142158249077</v>
      </c>
    </row>
    <row r="19" spans="1:10" ht="21.95" customHeight="1" thickBot="1" x14ac:dyDescent="0.3">
      <c r="A19" s="15">
        <f>AGOSTO!D19</f>
        <v>3213.8744903892807</v>
      </c>
      <c r="B19" s="6" t="s">
        <v>11</v>
      </c>
      <c r="C19" s="4" t="s">
        <v>12</v>
      </c>
      <c r="D19" s="18">
        <f t="shared" si="0"/>
        <v>3267.5461943787818</v>
      </c>
      <c r="E19" s="27" t="s">
        <v>72</v>
      </c>
      <c r="F19" s="5" t="s">
        <v>22</v>
      </c>
      <c r="G19" s="6">
        <v>1</v>
      </c>
      <c r="I19" s="13">
        <f t="shared" si="2"/>
        <v>54.568021446125655</v>
      </c>
      <c r="J19" s="13">
        <f t="shared" si="1"/>
        <v>3322.1142158249077</v>
      </c>
    </row>
    <row r="20" spans="1:10" ht="21.95" customHeight="1" thickBot="1" x14ac:dyDescent="0.3">
      <c r="A20" s="15">
        <f>AGOSTO!D20</f>
        <v>3213.8744903892807</v>
      </c>
      <c r="B20" s="6" t="s">
        <v>23</v>
      </c>
      <c r="C20" s="4" t="s">
        <v>12</v>
      </c>
      <c r="D20" s="18">
        <f t="shared" si="0"/>
        <v>3267.5461943787818</v>
      </c>
      <c r="E20" s="27" t="s">
        <v>61</v>
      </c>
      <c r="F20" s="5" t="s">
        <v>60</v>
      </c>
      <c r="G20" s="6">
        <v>1</v>
      </c>
      <c r="I20" s="13">
        <f t="shared" si="2"/>
        <v>54.568021446125655</v>
      </c>
      <c r="J20" s="13">
        <f t="shared" si="1"/>
        <v>3322.1142158249077</v>
      </c>
    </row>
    <row r="21" spans="1:10" ht="21.95" customHeight="1" thickBot="1" x14ac:dyDescent="0.3">
      <c r="A21" s="15">
        <f>AGOSTO!D21</f>
        <v>1764.9992738007877</v>
      </c>
      <c r="B21" s="6" t="s">
        <v>23</v>
      </c>
      <c r="C21" s="4" t="s">
        <v>12</v>
      </c>
      <c r="D21" s="18">
        <f t="shared" si="0"/>
        <v>1794.4747616732609</v>
      </c>
      <c r="E21" s="27" t="s">
        <v>73</v>
      </c>
      <c r="F21" s="5" t="s">
        <v>24</v>
      </c>
      <c r="G21" s="6">
        <v>2</v>
      </c>
      <c r="I21" s="13">
        <f t="shared" si="2"/>
        <v>29.967728519943456</v>
      </c>
      <c r="J21" s="13">
        <f t="shared" si="1"/>
        <v>1824.4424901932043</v>
      </c>
    </row>
    <row r="22" spans="1:10" ht="21.95" customHeight="1" thickBot="1" x14ac:dyDescent="0.3">
      <c r="A22" s="15">
        <f>AGOSTO!D22</f>
        <v>1576.8164543719047</v>
      </c>
      <c r="B22" s="6" t="s">
        <v>23</v>
      </c>
      <c r="C22" s="4" t="s">
        <v>12</v>
      </c>
      <c r="D22" s="18">
        <f t="shared" si="0"/>
        <v>1603.1492891599155</v>
      </c>
      <c r="E22" s="27" t="s">
        <v>74</v>
      </c>
      <c r="F22" s="5" t="s">
        <v>25</v>
      </c>
      <c r="G22" s="6">
        <v>1</v>
      </c>
      <c r="I22" s="13">
        <f t="shared" si="2"/>
        <v>26.772593128970588</v>
      </c>
      <c r="J22" s="13">
        <f>A22+I22</f>
        <v>1603.5890475008753</v>
      </c>
    </row>
    <row r="23" spans="1:10" ht="21.95" customHeight="1" thickBot="1" x14ac:dyDescent="0.3">
      <c r="A23" s="15">
        <f>AGOSTO!D23</f>
        <v>1576.8164543719047</v>
      </c>
      <c r="B23" s="6" t="s">
        <v>23</v>
      </c>
      <c r="C23" s="4" t="s">
        <v>12</v>
      </c>
      <c r="D23" s="18">
        <f t="shared" si="0"/>
        <v>1603.1492891599155</v>
      </c>
      <c r="E23" s="27" t="s">
        <v>75</v>
      </c>
      <c r="F23" s="5" t="s">
        <v>26</v>
      </c>
      <c r="G23" s="6">
        <v>1</v>
      </c>
      <c r="I23" s="13">
        <f t="shared" si="2"/>
        <v>26.772593128970588</v>
      </c>
      <c r="J23" s="13">
        <f t="shared" si="1"/>
        <v>1629.9218822888861</v>
      </c>
    </row>
    <row r="24" spans="1:10" ht="21.95" customHeight="1" thickBot="1" x14ac:dyDescent="0.3">
      <c r="A24" s="15">
        <f>AGOSTO!D24</f>
        <v>1576.8164543719047</v>
      </c>
      <c r="B24" s="6" t="s">
        <v>23</v>
      </c>
      <c r="C24" s="4" t="s">
        <v>12</v>
      </c>
      <c r="D24" s="18">
        <f t="shared" si="0"/>
        <v>1603.1492891599155</v>
      </c>
      <c r="E24" s="27" t="s">
        <v>76</v>
      </c>
      <c r="F24" s="5" t="s">
        <v>27</v>
      </c>
      <c r="G24" s="6">
        <v>1</v>
      </c>
      <c r="I24" s="13">
        <f t="shared" si="2"/>
        <v>26.772593128970588</v>
      </c>
      <c r="J24" s="13">
        <f t="shared" si="1"/>
        <v>1629.9218822888861</v>
      </c>
    </row>
    <row r="25" spans="1:10" ht="21.95" customHeight="1" thickBot="1" x14ac:dyDescent="0.3">
      <c r="A25" s="15">
        <f>AGOSTO!D25</f>
        <v>1576.8164543719047</v>
      </c>
      <c r="B25" s="6" t="s">
        <v>23</v>
      </c>
      <c r="C25" s="4" t="s">
        <v>12</v>
      </c>
      <c r="D25" s="18">
        <f t="shared" si="0"/>
        <v>1603.1492891599155</v>
      </c>
      <c r="E25" s="27" t="s">
        <v>77</v>
      </c>
      <c r="F25" s="5" t="s">
        <v>28</v>
      </c>
      <c r="G25" s="6">
        <v>1</v>
      </c>
      <c r="I25" s="13">
        <f t="shared" si="2"/>
        <v>26.772593128970588</v>
      </c>
      <c r="J25" s="13">
        <f t="shared" si="1"/>
        <v>1629.9218822888861</v>
      </c>
    </row>
    <row r="26" spans="1:10" ht="21.95" customHeight="1" thickBot="1" x14ac:dyDescent="0.3">
      <c r="A26" s="15">
        <f>AGOSTO!D26</f>
        <v>1576.8164543719047</v>
      </c>
      <c r="B26" s="6" t="s">
        <v>23</v>
      </c>
      <c r="C26" s="4" t="s">
        <v>12</v>
      </c>
      <c r="D26" s="18">
        <f t="shared" si="0"/>
        <v>1603.1492891599155</v>
      </c>
      <c r="E26" s="27" t="s">
        <v>78</v>
      </c>
      <c r="F26" s="5" t="s">
        <v>29</v>
      </c>
      <c r="G26" s="6">
        <v>1</v>
      </c>
      <c r="I26" s="13">
        <f t="shared" si="2"/>
        <v>26.772593128970588</v>
      </c>
      <c r="J26" s="13">
        <f t="shared" si="1"/>
        <v>1629.9218822888861</v>
      </c>
    </row>
    <row r="27" spans="1:10" ht="21.95" customHeight="1" thickBot="1" x14ac:dyDescent="0.3">
      <c r="A27" s="15">
        <f>AGOSTO!D27</f>
        <v>1576.8164543719047</v>
      </c>
      <c r="B27" s="6" t="s">
        <v>23</v>
      </c>
      <c r="C27" s="4" t="s">
        <v>12</v>
      </c>
      <c r="D27" s="18">
        <f t="shared" si="0"/>
        <v>1603.1492891599155</v>
      </c>
      <c r="E27" s="27" t="s">
        <v>79</v>
      </c>
      <c r="F27" s="5" t="s">
        <v>30</v>
      </c>
      <c r="G27" s="6">
        <v>1</v>
      </c>
      <c r="I27" s="13">
        <f t="shared" si="2"/>
        <v>26.772593128970588</v>
      </c>
      <c r="J27" s="13">
        <f t="shared" si="1"/>
        <v>1629.9218822888861</v>
      </c>
    </row>
    <row r="28" spans="1:10" ht="21.95" customHeight="1" thickBot="1" x14ac:dyDescent="0.3">
      <c r="A28" s="15">
        <f>AGOSTO!D28</f>
        <v>1576.8164543719047</v>
      </c>
      <c r="B28" s="6" t="s">
        <v>23</v>
      </c>
      <c r="C28" s="4" t="s">
        <v>12</v>
      </c>
      <c r="D28" s="18">
        <f t="shared" si="0"/>
        <v>1603.1492891599155</v>
      </c>
      <c r="E28" s="27" t="s">
        <v>80</v>
      </c>
      <c r="F28" s="5" t="s">
        <v>31</v>
      </c>
      <c r="G28" s="6">
        <v>1</v>
      </c>
      <c r="I28" s="13">
        <f t="shared" si="2"/>
        <v>26.772593128970588</v>
      </c>
      <c r="J28" s="13">
        <f t="shared" si="1"/>
        <v>1629.9218822888861</v>
      </c>
    </row>
    <row r="29" spans="1:10" ht="21.95" customHeight="1" thickBot="1" x14ac:dyDescent="0.3">
      <c r="A29" s="15">
        <f>AGOSTO!D29</f>
        <v>1576.8164543719047</v>
      </c>
      <c r="B29" s="6" t="s">
        <v>23</v>
      </c>
      <c r="C29" s="4" t="s">
        <v>12</v>
      </c>
      <c r="D29" s="18">
        <f t="shared" si="0"/>
        <v>1603.1492891599155</v>
      </c>
      <c r="E29" s="27" t="s">
        <v>81</v>
      </c>
      <c r="F29" s="5" t="s">
        <v>32</v>
      </c>
      <c r="G29" s="6">
        <v>1</v>
      </c>
      <c r="I29" s="13">
        <f t="shared" si="2"/>
        <v>26.772593128970588</v>
      </c>
      <c r="J29" s="13">
        <f t="shared" si="1"/>
        <v>1629.9218822888861</v>
      </c>
    </row>
    <row r="30" spans="1:10" ht="21.95" customHeight="1" thickBot="1" x14ac:dyDescent="0.3">
      <c r="A30" s="15">
        <f>AGOSTO!D30</f>
        <v>1576.8164543719047</v>
      </c>
      <c r="B30" s="6" t="s">
        <v>23</v>
      </c>
      <c r="C30" s="7" t="s">
        <v>9</v>
      </c>
      <c r="D30" s="18">
        <f t="shared" si="0"/>
        <v>1603.1492891599155</v>
      </c>
      <c r="E30" s="27" t="s">
        <v>82</v>
      </c>
      <c r="F30" s="5" t="s">
        <v>33</v>
      </c>
      <c r="G30" s="6">
        <v>1</v>
      </c>
      <c r="I30" s="13">
        <f t="shared" si="2"/>
        <v>26.772593128970588</v>
      </c>
      <c r="J30" s="13">
        <f t="shared" si="1"/>
        <v>1629.9218822888861</v>
      </c>
    </row>
    <row r="31" spans="1:10" ht="21.95" customHeight="1" thickBot="1" x14ac:dyDescent="0.3">
      <c r="A31" s="15">
        <f>AGOSTO!D31</f>
        <v>1576.8164543719047</v>
      </c>
      <c r="B31" s="6" t="s">
        <v>23</v>
      </c>
      <c r="C31" s="7" t="s">
        <v>9</v>
      </c>
      <c r="D31" s="18">
        <f t="shared" si="0"/>
        <v>1603.1492891599155</v>
      </c>
      <c r="E31" s="27" t="s">
        <v>83</v>
      </c>
      <c r="F31" s="5" t="s">
        <v>34</v>
      </c>
      <c r="G31" s="6">
        <v>1</v>
      </c>
      <c r="I31" s="13">
        <f t="shared" si="2"/>
        <v>26.772593128970588</v>
      </c>
      <c r="J31" s="13">
        <f t="shared" si="1"/>
        <v>1629.9218822888861</v>
      </c>
    </row>
    <row r="32" spans="1:10" ht="21.95" customHeight="1" thickBot="1" x14ac:dyDescent="0.3">
      <c r="A32" s="15">
        <f>AGOSTO!D32</f>
        <v>1576.8164543719047</v>
      </c>
      <c r="B32" s="6" t="s">
        <v>23</v>
      </c>
      <c r="C32" s="4" t="s">
        <v>12</v>
      </c>
      <c r="D32" s="18">
        <f t="shared" si="0"/>
        <v>1603.1492891599155</v>
      </c>
      <c r="E32" s="27" t="s">
        <v>84</v>
      </c>
      <c r="F32" s="5" t="s">
        <v>57</v>
      </c>
      <c r="G32" s="6">
        <v>1</v>
      </c>
      <c r="I32" s="13">
        <f t="shared" si="2"/>
        <v>26.772593128970588</v>
      </c>
      <c r="J32" s="13">
        <f t="shared" si="1"/>
        <v>1629.9218822888861</v>
      </c>
    </row>
    <row r="33" spans="1:10" ht="21.95" customHeight="1" thickBot="1" x14ac:dyDescent="0.3">
      <c r="A33" s="15">
        <f>AGOSTO!D33</f>
        <v>1576.8164543719047</v>
      </c>
      <c r="B33" s="6" t="s">
        <v>23</v>
      </c>
      <c r="C33" s="4" t="s">
        <v>12</v>
      </c>
      <c r="D33" s="18">
        <f t="shared" si="0"/>
        <v>1603.1492891599155</v>
      </c>
      <c r="E33" s="27" t="s">
        <v>85</v>
      </c>
      <c r="F33" s="5" t="s">
        <v>35</v>
      </c>
      <c r="G33" s="6">
        <v>1</v>
      </c>
      <c r="I33" s="13">
        <f t="shared" si="2"/>
        <v>26.772593128970588</v>
      </c>
      <c r="J33" s="13">
        <f t="shared" si="1"/>
        <v>1629.9218822888861</v>
      </c>
    </row>
    <row r="34" spans="1:10" ht="21.95" customHeight="1" thickBot="1" x14ac:dyDescent="0.3">
      <c r="A34" s="15">
        <f>AGOSTO!D34</f>
        <v>1172.6165976733348</v>
      </c>
      <c r="B34" s="6" t="s">
        <v>36</v>
      </c>
      <c r="C34" s="4" t="s">
        <v>12</v>
      </c>
      <c r="D34" s="18">
        <f t="shared" si="0"/>
        <v>1192.1992948544796</v>
      </c>
      <c r="E34" s="27" t="s">
        <v>86</v>
      </c>
      <c r="F34" s="5" t="s">
        <v>37</v>
      </c>
      <c r="G34" s="6">
        <v>1</v>
      </c>
      <c r="I34" s="13">
        <f t="shared" si="2"/>
        <v>19.909728224069809</v>
      </c>
      <c r="J34" s="13">
        <f t="shared" si="1"/>
        <v>1212.1090230785494</v>
      </c>
    </row>
    <row r="35" spans="1:10" ht="21.95" customHeight="1" thickBot="1" x14ac:dyDescent="0.3">
      <c r="A35" s="15">
        <f>AGOSTO!D35</f>
        <v>1172.6165976733348</v>
      </c>
      <c r="B35" s="6" t="s">
        <v>36</v>
      </c>
      <c r="C35" s="4" t="s">
        <v>12</v>
      </c>
      <c r="D35" s="18">
        <f t="shared" si="0"/>
        <v>1192.1992948544796</v>
      </c>
      <c r="E35" s="27" t="s">
        <v>87</v>
      </c>
      <c r="F35" s="14" t="s">
        <v>56</v>
      </c>
      <c r="G35" s="6">
        <v>2</v>
      </c>
      <c r="I35" s="13">
        <f t="shared" si="2"/>
        <v>19.909728224069809</v>
      </c>
      <c r="J35" s="13">
        <f t="shared" si="1"/>
        <v>1212.1090230785494</v>
      </c>
    </row>
    <row r="36" spans="1:10" ht="21.95" customHeight="1" thickBot="1" x14ac:dyDescent="0.3">
      <c r="A36" s="15">
        <f>AGOSTO!D36</f>
        <v>1172.6165976733348</v>
      </c>
      <c r="B36" s="6" t="s">
        <v>36</v>
      </c>
      <c r="C36" s="4" t="s">
        <v>12</v>
      </c>
      <c r="D36" s="18">
        <f t="shared" si="0"/>
        <v>1192.1992948544796</v>
      </c>
      <c r="E36" s="27" t="s">
        <v>88</v>
      </c>
      <c r="F36" s="5" t="s">
        <v>38</v>
      </c>
      <c r="G36" s="6">
        <v>1</v>
      </c>
      <c r="I36" s="13">
        <f t="shared" si="2"/>
        <v>19.909728224069809</v>
      </c>
      <c r="J36" s="13">
        <f t="shared" si="1"/>
        <v>1212.1090230785494</v>
      </c>
    </row>
    <row r="37" spans="1:10" ht="21.95" customHeight="1" thickBot="1" x14ac:dyDescent="0.3">
      <c r="A37" s="15">
        <f>AGOSTO!D37</f>
        <v>1172.6165976733348</v>
      </c>
      <c r="B37" s="6" t="s">
        <v>36</v>
      </c>
      <c r="C37" s="4" t="s">
        <v>12</v>
      </c>
      <c r="D37" s="18">
        <f t="shared" si="0"/>
        <v>1192.1992948544796</v>
      </c>
      <c r="E37" s="27" t="s">
        <v>89</v>
      </c>
      <c r="F37" s="5" t="s">
        <v>39</v>
      </c>
      <c r="G37" s="6">
        <v>1</v>
      </c>
      <c r="I37" s="13">
        <f t="shared" si="2"/>
        <v>19.909728224069809</v>
      </c>
      <c r="J37" s="13">
        <f t="shared" si="1"/>
        <v>1212.1090230785494</v>
      </c>
    </row>
    <row r="38" spans="1:10" ht="21.95" customHeight="1" thickBot="1" x14ac:dyDescent="0.3">
      <c r="A38" s="15">
        <f>AGOSTO!D38</f>
        <v>1172.6165976733348</v>
      </c>
      <c r="B38" s="6" t="s">
        <v>36</v>
      </c>
      <c r="C38" s="4" t="s">
        <v>12</v>
      </c>
      <c r="D38" s="18">
        <f t="shared" si="0"/>
        <v>1192.1992948544796</v>
      </c>
      <c r="E38" s="27" t="s">
        <v>90</v>
      </c>
      <c r="F38" s="5" t="s">
        <v>40</v>
      </c>
      <c r="G38" s="6">
        <v>1</v>
      </c>
      <c r="I38" s="13">
        <f t="shared" si="2"/>
        <v>19.909728224069809</v>
      </c>
      <c r="J38" s="13">
        <f t="shared" si="1"/>
        <v>1212.1090230785494</v>
      </c>
    </row>
    <row r="39" spans="1:10" ht="21.95" customHeight="1" thickBot="1" x14ac:dyDescent="0.3">
      <c r="A39" s="15">
        <f>AGOSTO!D39</f>
        <v>1172.6165976733348</v>
      </c>
      <c r="B39" s="6" t="s">
        <v>36</v>
      </c>
      <c r="C39" s="4" t="s">
        <v>12</v>
      </c>
      <c r="D39" s="18">
        <f t="shared" si="0"/>
        <v>1192.1992948544796</v>
      </c>
      <c r="E39" s="27" t="s">
        <v>91</v>
      </c>
      <c r="F39" s="5" t="s">
        <v>41</v>
      </c>
      <c r="G39" s="6">
        <v>1</v>
      </c>
      <c r="I39" s="13">
        <f t="shared" si="2"/>
        <v>19.909728224069809</v>
      </c>
      <c r="J39" s="13">
        <f t="shared" si="1"/>
        <v>1212.1090230785494</v>
      </c>
    </row>
    <row r="40" spans="1:10" ht="21.95" customHeight="1" thickBot="1" x14ac:dyDescent="0.3">
      <c r="A40" s="15">
        <f>AGOSTO!D40</f>
        <v>1172.6165976733348</v>
      </c>
      <c r="B40" s="6" t="s">
        <v>36</v>
      </c>
      <c r="C40" s="4" t="s">
        <v>12</v>
      </c>
      <c r="D40" s="18">
        <f t="shared" si="0"/>
        <v>1192.1992948544796</v>
      </c>
      <c r="E40" s="27" t="s">
        <v>92</v>
      </c>
      <c r="F40" s="5" t="s">
        <v>42</v>
      </c>
      <c r="G40" s="6">
        <v>1</v>
      </c>
      <c r="I40" s="13">
        <f t="shared" si="2"/>
        <v>19.909728224069809</v>
      </c>
      <c r="J40" s="13">
        <f t="shared" si="1"/>
        <v>1212.1090230785494</v>
      </c>
    </row>
    <row r="41" spans="1:10" ht="21.95" customHeight="1" thickBot="1" x14ac:dyDescent="0.3">
      <c r="A41" s="15">
        <f>AGOSTO!D41</f>
        <v>845.24131919947877</v>
      </c>
      <c r="B41" s="6" t="s">
        <v>43</v>
      </c>
      <c r="C41" s="4" t="s">
        <v>12</v>
      </c>
      <c r="D41" s="18">
        <f t="shared" si="0"/>
        <v>859.35684923011002</v>
      </c>
      <c r="E41" s="27" t="s">
        <v>93</v>
      </c>
      <c r="F41" s="5" t="s">
        <v>44</v>
      </c>
      <c r="G41" s="6">
        <v>1</v>
      </c>
      <c r="I41" s="13">
        <f t="shared" si="2"/>
        <v>14.351259382142837</v>
      </c>
      <c r="J41" s="13">
        <f t="shared" si="1"/>
        <v>873.70810861225289</v>
      </c>
    </row>
    <row r="42" spans="1:10" ht="21.95" customHeight="1" thickBot="1" x14ac:dyDescent="0.3">
      <c r="A42" s="15">
        <f>AGOSTO!D42</f>
        <v>845.24131919947877</v>
      </c>
      <c r="B42" s="6" t="s">
        <v>43</v>
      </c>
      <c r="C42" s="4" t="s">
        <v>12</v>
      </c>
      <c r="D42" s="18">
        <f t="shared" si="0"/>
        <v>859.35684923011002</v>
      </c>
      <c r="E42" s="27" t="s">
        <v>94</v>
      </c>
      <c r="F42" s="5" t="s">
        <v>45</v>
      </c>
      <c r="G42" s="6">
        <v>4</v>
      </c>
      <c r="I42" s="13">
        <f t="shared" si="2"/>
        <v>14.351259382142837</v>
      </c>
      <c r="J42" s="13">
        <f t="shared" si="1"/>
        <v>873.70810861225289</v>
      </c>
    </row>
    <row r="43" spans="1:10" ht="21.95" customHeight="1" thickBot="1" x14ac:dyDescent="0.3">
      <c r="A43" s="15">
        <f>AGOSTO!D43</f>
        <v>845.24131919947877</v>
      </c>
      <c r="B43" s="6" t="s">
        <v>43</v>
      </c>
      <c r="C43" s="4" t="s">
        <v>12</v>
      </c>
      <c r="D43" s="18">
        <f t="shared" si="0"/>
        <v>859.35684923011002</v>
      </c>
      <c r="E43" s="27" t="s">
        <v>95</v>
      </c>
      <c r="F43" s="5" t="s">
        <v>46</v>
      </c>
      <c r="G43" s="6">
        <v>1</v>
      </c>
      <c r="I43" s="13">
        <f t="shared" si="2"/>
        <v>14.351259382142837</v>
      </c>
      <c r="J43" s="13">
        <f t="shared" si="1"/>
        <v>873.70810861225289</v>
      </c>
    </row>
    <row r="44" spans="1:10" ht="21.95" customHeight="1" thickBot="1" x14ac:dyDescent="0.3">
      <c r="A44" s="15">
        <f>AGOSTO!D44</f>
        <v>845.24131919947877</v>
      </c>
      <c r="B44" s="6" t="s">
        <v>43</v>
      </c>
      <c r="C44" s="4" t="s">
        <v>12</v>
      </c>
      <c r="D44" s="18">
        <f t="shared" si="0"/>
        <v>859.35684923011002</v>
      </c>
      <c r="E44" s="27" t="s">
        <v>96</v>
      </c>
      <c r="F44" s="5" t="s">
        <v>47</v>
      </c>
      <c r="G44" s="6">
        <v>1</v>
      </c>
      <c r="I44" s="13">
        <f t="shared" si="2"/>
        <v>14.351259382142837</v>
      </c>
      <c r="J44" s="13">
        <f t="shared" si="1"/>
        <v>873.70810861225289</v>
      </c>
    </row>
    <row r="45" spans="1:10" ht="21.95" customHeight="1" thickBot="1" x14ac:dyDescent="0.3">
      <c r="A45" s="15">
        <f>AGOSTO!D45</f>
        <v>756.7488078146273</v>
      </c>
      <c r="B45" s="6" t="s">
        <v>48</v>
      </c>
      <c r="C45" s="4" t="s">
        <v>12</v>
      </c>
      <c r="D45" s="18">
        <f t="shared" si="0"/>
        <v>769.38651290513155</v>
      </c>
      <c r="E45" s="27" t="s">
        <v>97</v>
      </c>
      <c r="F45" s="5" t="s">
        <v>49</v>
      </c>
      <c r="G45" s="6">
        <v>2</v>
      </c>
      <c r="I45" s="13">
        <f t="shared" si="2"/>
        <v>12.848754765515697</v>
      </c>
      <c r="J45" s="13">
        <f t="shared" si="1"/>
        <v>782.2352676706472</v>
      </c>
    </row>
    <row r="46" spans="1:10" ht="21.95" customHeight="1" thickBot="1" x14ac:dyDescent="0.3">
      <c r="A46" s="15">
        <f>AGOSTO!D46</f>
        <v>756.7488078146273</v>
      </c>
      <c r="B46" s="6" t="s">
        <v>48</v>
      </c>
      <c r="C46" s="4" t="s">
        <v>12</v>
      </c>
      <c r="D46" s="18">
        <f t="shared" si="0"/>
        <v>769.38651290513155</v>
      </c>
      <c r="E46" s="27" t="s">
        <v>98</v>
      </c>
      <c r="F46" s="5" t="s">
        <v>50</v>
      </c>
      <c r="G46" s="6">
        <v>2</v>
      </c>
      <c r="I46" s="13">
        <f t="shared" si="2"/>
        <v>12.848754765515697</v>
      </c>
      <c r="J46" s="13">
        <f t="shared" si="1"/>
        <v>782.2352676706472</v>
      </c>
    </row>
    <row r="47" spans="1:10" ht="21.95" customHeight="1" thickBot="1" x14ac:dyDescent="0.3">
      <c r="A47" s="54">
        <f>AGOSTO!D47</f>
        <v>756.7488078146273</v>
      </c>
      <c r="B47" s="6" t="s">
        <v>48</v>
      </c>
      <c r="C47" s="4" t="s">
        <v>12</v>
      </c>
      <c r="D47" s="18">
        <f t="shared" si="0"/>
        <v>769.38651290513155</v>
      </c>
      <c r="E47" s="27" t="s">
        <v>99</v>
      </c>
      <c r="F47" s="5" t="s">
        <v>51</v>
      </c>
      <c r="G47" s="6">
        <v>3</v>
      </c>
      <c r="I47" s="13">
        <f t="shared" si="2"/>
        <v>12.848754765515697</v>
      </c>
      <c r="J47" s="13">
        <f t="shared" si="1"/>
        <v>782.2352676706472</v>
      </c>
    </row>
    <row r="48" spans="1:10" ht="21.95" customHeight="1" thickBot="1" x14ac:dyDescent="0.3">
      <c r="A48" s="21">
        <f>AGOSTO!D48</f>
        <v>687.69216677619465</v>
      </c>
      <c r="B48" s="6" t="s">
        <v>52</v>
      </c>
      <c r="C48" s="4" t="s">
        <v>12</v>
      </c>
      <c r="D48" s="18">
        <f t="shared" si="0"/>
        <v>699.1766259613571</v>
      </c>
      <c r="E48" s="27" t="s">
        <v>100</v>
      </c>
      <c r="F48" s="5" t="s">
        <v>53</v>
      </c>
      <c r="G48" s="6">
        <v>8</v>
      </c>
      <c r="I48" s="13">
        <f t="shared" si="2"/>
        <v>11.676249653554663</v>
      </c>
      <c r="J48" s="13">
        <f t="shared" si="1"/>
        <v>710.8528756149118</v>
      </c>
    </row>
    <row r="49" spans="1:7" ht="16.5" thickBot="1" x14ac:dyDescent="0.3">
      <c r="A49" s="57">
        <f>AGOSTO!D49</f>
        <v>0</v>
      </c>
      <c r="B49"/>
      <c r="G49" s="28">
        <f>SUM(G9:G48)</f>
        <v>56</v>
      </c>
    </row>
    <row r="50" spans="1:7" ht="18.75" x14ac:dyDescent="0.3">
      <c r="A50" s="57">
        <f>AGOSTO!D50</f>
        <v>0</v>
      </c>
      <c r="B50" s="52"/>
      <c r="C50" s="52" t="s">
        <v>121</v>
      </c>
      <c r="D50" s="52"/>
      <c r="E50" s="52"/>
      <c r="F50" s="52"/>
    </row>
    <row r="51" spans="1:7" ht="15.75" thickBot="1" x14ac:dyDescent="0.3">
      <c r="A51" s="56">
        <v>0</v>
      </c>
      <c r="B51"/>
      <c r="D51" s="39" t="s">
        <v>119</v>
      </c>
      <c r="E51" s="39" t="s">
        <v>118</v>
      </c>
      <c r="F51" s="39" t="s">
        <v>120</v>
      </c>
    </row>
    <row r="52" spans="1:7" ht="15.75" x14ac:dyDescent="0.25">
      <c r="A52" s="56">
        <f>AGOSTO!D52</f>
        <v>0</v>
      </c>
      <c r="B52"/>
      <c r="D52" s="42"/>
      <c r="E52" s="43" t="s">
        <v>114</v>
      </c>
      <c r="F52" s="44" t="s">
        <v>110</v>
      </c>
      <c r="G52" s="45">
        <v>1</v>
      </c>
    </row>
    <row r="53" spans="1:7" ht="15.75" x14ac:dyDescent="0.25">
      <c r="A53" s="56">
        <f>AGOSTO!D53</f>
        <v>622</v>
      </c>
      <c r="B53"/>
      <c r="D53" s="46">
        <v>622</v>
      </c>
      <c r="E53" s="37" t="s">
        <v>117</v>
      </c>
      <c r="F53" s="34" t="s">
        <v>111</v>
      </c>
      <c r="G53" s="32">
        <v>1</v>
      </c>
    </row>
    <row r="54" spans="1:7" ht="16.5" thickBot="1" x14ac:dyDescent="0.3">
      <c r="A54" s="55">
        <f>AGOSTO!D54</f>
        <v>842.02515813610762</v>
      </c>
      <c r="B54" s="41"/>
      <c r="D54" s="46">
        <f>A54*1.67%+A54</f>
        <v>856.08697827698063</v>
      </c>
      <c r="E54" s="37" t="s">
        <v>115</v>
      </c>
      <c r="F54" s="34" t="s">
        <v>112</v>
      </c>
      <c r="G54" s="32">
        <v>1</v>
      </c>
    </row>
    <row r="55" spans="1:7" ht="16.5" thickBot="1" x14ac:dyDescent="0.3">
      <c r="A55" s="15">
        <f>AGOSTO!D55</f>
        <v>911.62208666879997</v>
      </c>
      <c r="B55" s="41">
        <v>0</v>
      </c>
      <c r="D55" s="46">
        <f>A55*1.67%+A55</f>
        <v>926.84617551616896</v>
      </c>
      <c r="E55" s="47" t="s">
        <v>116</v>
      </c>
      <c r="F55" s="48" t="s">
        <v>113</v>
      </c>
      <c r="G55" s="49">
        <v>1</v>
      </c>
    </row>
    <row r="56" spans="1:7" ht="15.75" thickBot="1" x14ac:dyDescent="0.3">
      <c r="B56"/>
    </row>
    <row r="57" spans="1:7" ht="16.5" thickBot="1" x14ac:dyDescent="0.3">
      <c r="B57"/>
      <c r="G57" s="28">
        <f>G49+G52+G53+G54+G55</f>
        <v>60</v>
      </c>
    </row>
    <row r="58" spans="1:7" x14ac:dyDescent="0.25">
      <c r="B58"/>
    </row>
  </sheetData>
  <mergeCells count="7">
    <mergeCell ref="A1:G1"/>
    <mergeCell ref="A3:G3"/>
    <mergeCell ref="B5:E5"/>
    <mergeCell ref="B6:B8"/>
    <mergeCell ref="E6:E8"/>
    <mergeCell ref="F6:F8"/>
    <mergeCell ref="G6:G8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view="pageBreakPreview" topLeftCell="A25" zoomScale="90" zoomScaleNormal="100" zoomScaleSheetLayoutView="90" workbookViewId="0">
      <selection activeCell="D24" sqref="D24"/>
    </sheetView>
  </sheetViews>
  <sheetFormatPr defaultRowHeight="15" x14ac:dyDescent="0.25"/>
  <cols>
    <col min="1" max="1" width="6.710937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2" spans="1:10" ht="20.25" x14ac:dyDescent="0.3">
      <c r="A2" s="321" t="s">
        <v>126</v>
      </c>
      <c r="B2" s="321"/>
      <c r="C2" s="321"/>
      <c r="D2" s="321"/>
      <c r="E2" s="321"/>
      <c r="F2" s="321"/>
      <c r="G2" s="321"/>
    </row>
    <row r="3" spans="1:10" ht="9" customHeight="1" x14ac:dyDescent="0.25">
      <c r="A3" s="8"/>
    </row>
    <row r="4" spans="1:10" ht="21" customHeight="1" x14ac:dyDescent="0.35">
      <c r="A4" s="329" t="s">
        <v>123</v>
      </c>
      <c r="B4" s="329"/>
      <c r="C4" s="329"/>
      <c r="D4" s="329"/>
      <c r="E4" s="329"/>
      <c r="F4" s="329"/>
      <c r="G4" s="329"/>
    </row>
    <row r="5" spans="1:10" s="24" customFormat="1" ht="13.5" customHeight="1" thickBot="1" x14ac:dyDescent="0.35">
      <c r="A5" s="23"/>
      <c r="B5" s="23"/>
      <c r="C5" s="23"/>
      <c r="D5" s="23"/>
      <c r="E5" s="23"/>
      <c r="F5" s="23"/>
      <c r="G5" s="23"/>
    </row>
    <row r="6" spans="1:10" ht="30.75" customHeight="1" thickBot="1" x14ac:dyDescent="0.3">
      <c r="B6" s="326" t="s">
        <v>101</v>
      </c>
      <c r="C6" s="327"/>
      <c r="D6" s="327"/>
      <c r="E6" s="328"/>
      <c r="F6" s="11"/>
      <c r="G6" s="11"/>
    </row>
    <row r="7" spans="1:10" ht="15.75" thickBot="1" x14ac:dyDescent="0.3">
      <c r="B7" s="322" t="s">
        <v>0</v>
      </c>
      <c r="C7" s="10" t="s">
        <v>1</v>
      </c>
      <c r="D7" s="3" t="s">
        <v>4</v>
      </c>
      <c r="E7" s="322" t="s">
        <v>54</v>
      </c>
      <c r="F7" s="324" t="s">
        <v>6</v>
      </c>
      <c r="G7" s="324" t="s">
        <v>7</v>
      </c>
    </row>
    <row r="8" spans="1:10" x14ac:dyDescent="0.25">
      <c r="A8" s="25" t="s">
        <v>59</v>
      </c>
      <c r="B8" s="323"/>
      <c r="C8" s="1" t="s">
        <v>2</v>
      </c>
      <c r="D8" s="2"/>
      <c r="E8" s="323"/>
      <c r="F8" s="325"/>
      <c r="G8" s="325"/>
    </row>
    <row r="9" spans="1:10" ht="15.75" thickBot="1" x14ac:dyDescent="0.3">
      <c r="A9" s="22" t="s">
        <v>55</v>
      </c>
      <c r="B9" s="323"/>
      <c r="C9" s="1" t="s">
        <v>3</v>
      </c>
      <c r="D9" s="2" t="s">
        <v>5</v>
      </c>
      <c r="E9" s="323"/>
      <c r="F9" s="325"/>
      <c r="G9" s="325"/>
    </row>
    <row r="10" spans="1:10" ht="21.95" customHeight="1" thickBot="1" x14ac:dyDescent="0.3">
      <c r="A10" s="15">
        <f>SETEMBRO!D9</f>
        <v>4486.1977675418011</v>
      </c>
      <c r="B10" s="16" t="s">
        <v>8</v>
      </c>
      <c r="C10" s="17" t="s">
        <v>9</v>
      </c>
      <c r="D10" s="18">
        <f t="shared" ref="D10:D50" si="0">A10*(1.67%)+A10</f>
        <v>4561.1172702597496</v>
      </c>
      <c r="E10" s="26" t="s">
        <v>62</v>
      </c>
      <c r="F10" s="19" t="s">
        <v>10</v>
      </c>
      <c r="G10" s="16">
        <v>1</v>
      </c>
      <c r="I10" s="13"/>
      <c r="J10" s="13"/>
    </row>
    <row r="11" spans="1:10" ht="21.95" customHeight="1" thickBot="1" x14ac:dyDescent="0.3">
      <c r="A11" s="15">
        <f>SETEMBRO!D10</f>
        <v>3267.5461943787818</v>
      </c>
      <c r="B11" s="6" t="s">
        <v>11</v>
      </c>
      <c r="C11" s="4" t="s">
        <v>12</v>
      </c>
      <c r="D11" s="18">
        <f t="shared" si="0"/>
        <v>3322.1142158249077</v>
      </c>
      <c r="E11" s="27" t="s">
        <v>63</v>
      </c>
      <c r="F11" s="5" t="s">
        <v>13</v>
      </c>
      <c r="G11" s="6">
        <v>1</v>
      </c>
      <c r="I11" s="13"/>
      <c r="J11" s="13"/>
    </row>
    <row r="12" spans="1:10" ht="21.95" customHeight="1" thickBot="1" x14ac:dyDescent="0.3">
      <c r="A12" s="15">
        <f>SETEMBRO!D11</f>
        <v>3267.5461943787818</v>
      </c>
      <c r="B12" s="6" t="s">
        <v>11</v>
      </c>
      <c r="C12" s="4" t="s">
        <v>12</v>
      </c>
      <c r="D12" s="18">
        <f t="shared" si="0"/>
        <v>3322.1142158249077</v>
      </c>
      <c r="E12" s="27" t="s">
        <v>64</v>
      </c>
      <c r="F12" s="5" t="s">
        <v>14</v>
      </c>
      <c r="G12" s="6">
        <v>1</v>
      </c>
      <c r="I12" s="13"/>
      <c r="J12" s="13"/>
    </row>
    <row r="13" spans="1:10" ht="21.95" customHeight="1" thickBot="1" x14ac:dyDescent="0.3">
      <c r="A13" s="15">
        <f>SETEMBRO!D12</f>
        <v>3267.5461943787818</v>
      </c>
      <c r="B13" s="6" t="s">
        <v>11</v>
      </c>
      <c r="C13" s="4" t="s">
        <v>12</v>
      </c>
      <c r="D13" s="18">
        <f t="shared" si="0"/>
        <v>3322.1142158249077</v>
      </c>
      <c r="E13" s="27" t="s">
        <v>65</v>
      </c>
      <c r="F13" s="5" t="s">
        <v>15</v>
      </c>
      <c r="G13" s="6">
        <v>1</v>
      </c>
      <c r="I13" s="13"/>
      <c r="J13" s="13"/>
    </row>
    <row r="14" spans="1:10" ht="21.95" customHeight="1" thickBot="1" x14ac:dyDescent="0.3">
      <c r="A14" s="15">
        <f>SETEMBRO!D13</f>
        <v>3267.5461943787818</v>
      </c>
      <c r="B14" s="6" t="s">
        <v>11</v>
      </c>
      <c r="C14" s="4" t="s">
        <v>12</v>
      </c>
      <c r="D14" s="18">
        <f t="shared" si="0"/>
        <v>3322.1142158249077</v>
      </c>
      <c r="E14" s="27" t="s">
        <v>66</v>
      </c>
      <c r="F14" s="5" t="s">
        <v>16</v>
      </c>
      <c r="G14" s="6">
        <v>1</v>
      </c>
      <c r="I14" s="13"/>
      <c r="J14" s="13"/>
    </row>
    <row r="15" spans="1:10" ht="21.95" customHeight="1" thickBot="1" x14ac:dyDescent="0.3">
      <c r="A15" s="15">
        <f>SETEMBRO!D14</f>
        <v>3267.5461943787818</v>
      </c>
      <c r="B15" s="6" t="s">
        <v>11</v>
      </c>
      <c r="C15" s="4" t="s">
        <v>12</v>
      </c>
      <c r="D15" s="18">
        <f t="shared" si="0"/>
        <v>3322.1142158249077</v>
      </c>
      <c r="E15" s="27" t="s">
        <v>67</v>
      </c>
      <c r="F15" s="5" t="s">
        <v>17</v>
      </c>
      <c r="G15" s="6">
        <v>1</v>
      </c>
      <c r="I15" s="13"/>
      <c r="J15" s="13"/>
    </row>
    <row r="16" spans="1:10" ht="21.95" customHeight="1" thickBot="1" x14ac:dyDescent="0.3">
      <c r="A16" s="15">
        <f>SETEMBRO!D15</f>
        <v>3267.5461943787818</v>
      </c>
      <c r="B16" s="6" t="s">
        <v>11</v>
      </c>
      <c r="C16" s="4" t="s">
        <v>12</v>
      </c>
      <c r="D16" s="18">
        <f t="shared" si="0"/>
        <v>3322.1142158249077</v>
      </c>
      <c r="E16" s="27" t="s">
        <v>68</v>
      </c>
      <c r="F16" s="5" t="s">
        <v>18</v>
      </c>
      <c r="G16" s="6">
        <v>1</v>
      </c>
      <c r="I16" s="13"/>
      <c r="J16" s="13"/>
    </row>
    <row r="17" spans="1:11" ht="21.95" customHeight="1" thickBot="1" x14ac:dyDescent="0.3">
      <c r="A17" s="15">
        <f>SETEMBRO!D16</f>
        <v>3267.5461943787818</v>
      </c>
      <c r="B17" s="6" t="s">
        <v>11</v>
      </c>
      <c r="C17" s="4" t="s">
        <v>12</v>
      </c>
      <c r="D17" s="18">
        <f t="shared" si="0"/>
        <v>3322.1142158249077</v>
      </c>
      <c r="E17" s="27" t="s">
        <v>69</v>
      </c>
      <c r="F17" s="5" t="s">
        <v>19</v>
      </c>
      <c r="G17" s="6">
        <v>1</v>
      </c>
      <c r="I17" s="13"/>
      <c r="J17" s="13"/>
    </row>
    <row r="18" spans="1:11" ht="21.95" customHeight="1" thickBot="1" x14ac:dyDescent="0.3">
      <c r="A18" s="15">
        <f>SETEMBRO!D17</f>
        <v>3267.5461943787818</v>
      </c>
      <c r="B18" s="6" t="s">
        <v>11</v>
      </c>
      <c r="C18" s="4" t="s">
        <v>12</v>
      </c>
      <c r="D18" s="18">
        <f t="shared" si="0"/>
        <v>3322.1142158249077</v>
      </c>
      <c r="E18" s="27" t="s">
        <v>70</v>
      </c>
      <c r="F18" s="5" t="s">
        <v>20</v>
      </c>
      <c r="G18" s="6">
        <v>1</v>
      </c>
      <c r="I18" s="13"/>
      <c r="J18" s="13"/>
    </row>
    <row r="19" spans="1:11" ht="21.95" customHeight="1" thickBot="1" x14ac:dyDescent="0.3">
      <c r="A19" s="15">
        <f>SETEMBRO!D18</f>
        <v>3267.5461943787818</v>
      </c>
      <c r="B19" s="6" t="s">
        <v>11</v>
      </c>
      <c r="C19" s="4" t="s">
        <v>12</v>
      </c>
      <c r="D19" s="18">
        <f t="shared" si="0"/>
        <v>3322.1142158249077</v>
      </c>
      <c r="E19" s="27" t="s">
        <v>71</v>
      </c>
      <c r="F19" s="5" t="s">
        <v>21</v>
      </c>
      <c r="G19" s="6">
        <v>1</v>
      </c>
      <c r="I19" s="13"/>
      <c r="J19" s="13"/>
    </row>
    <row r="20" spans="1:11" ht="21.95" customHeight="1" thickBot="1" x14ac:dyDescent="0.3">
      <c r="A20" s="15">
        <f>SETEMBRO!D19</f>
        <v>3267.5461943787818</v>
      </c>
      <c r="B20" s="6" t="s">
        <v>11</v>
      </c>
      <c r="C20" s="4" t="s">
        <v>12</v>
      </c>
      <c r="D20" s="18">
        <f t="shared" si="0"/>
        <v>3322.1142158249077</v>
      </c>
      <c r="E20" s="27" t="s">
        <v>72</v>
      </c>
      <c r="F20" s="5" t="s">
        <v>22</v>
      </c>
      <c r="G20" s="6">
        <v>1</v>
      </c>
      <c r="I20" s="13"/>
      <c r="J20" s="13"/>
    </row>
    <row r="21" spans="1:11" ht="21.95" customHeight="1" thickBot="1" x14ac:dyDescent="0.3">
      <c r="A21" s="15">
        <f>SETEMBRO!D20</f>
        <v>3267.5461943787818</v>
      </c>
      <c r="B21" s="6" t="s">
        <v>11</v>
      </c>
      <c r="C21" s="4" t="s">
        <v>12</v>
      </c>
      <c r="D21" s="18">
        <f t="shared" si="0"/>
        <v>3322.1142158249077</v>
      </c>
      <c r="E21" s="27" t="s">
        <v>61</v>
      </c>
      <c r="F21" s="5" t="s">
        <v>60</v>
      </c>
      <c r="G21" s="6">
        <v>1</v>
      </c>
      <c r="I21" s="13"/>
      <c r="J21" s="13"/>
    </row>
    <row r="22" spans="1:11" ht="21.95" customHeight="1" thickBot="1" x14ac:dyDescent="0.3">
      <c r="A22" s="15">
        <f>SETEMBRO!D21</f>
        <v>1794.4747616732609</v>
      </c>
      <c r="B22" s="6" t="s">
        <v>23</v>
      </c>
      <c r="C22" s="4" t="s">
        <v>12</v>
      </c>
      <c r="D22" s="18">
        <f t="shared" si="0"/>
        <v>1824.4424901932043</v>
      </c>
      <c r="E22" s="27" t="s">
        <v>73</v>
      </c>
      <c r="F22" s="5" t="s">
        <v>24</v>
      </c>
      <c r="G22" s="6">
        <v>2</v>
      </c>
      <c r="I22" s="13"/>
      <c r="J22" s="13"/>
    </row>
    <row r="23" spans="1:11" ht="21.95" customHeight="1" thickBot="1" x14ac:dyDescent="0.3">
      <c r="A23" s="15">
        <f>SETEMBRO!D22</f>
        <v>1603.1492891599155</v>
      </c>
      <c r="B23" s="6" t="s">
        <v>23</v>
      </c>
      <c r="C23" s="4" t="s">
        <v>12</v>
      </c>
      <c r="D23" s="18">
        <f t="shared" si="0"/>
        <v>1629.9218822888861</v>
      </c>
      <c r="E23" s="27" t="s">
        <v>74</v>
      </c>
      <c r="F23" s="5" t="s">
        <v>25</v>
      </c>
      <c r="G23" s="6">
        <v>1</v>
      </c>
      <c r="I23" s="13"/>
      <c r="J23" s="13"/>
    </row>
    <row r="24" spans="1:11" ht="21.95" customHeight="1" thickBot="1" x14ac:dyDescent="0.3">
      <c r="A24" s="15">
        <f>SETEMBRO!D23</f>
        <v>1603.1492891599155</v>
      </c>
      <c r="B24" s="6" t="s">
        <v>23</v>
      </c>
      <c r="C24" s="4" t="s">
        <v>12</v>
      </c>
      <c r="D24" s="18">
        <f t="shared" si="0"/>
        <v>1629.9218822888861</v>
      </c>
      <c r="E24" s="27" t="s">
        <v>75</v>
      </c>
      <c r="F24" s="5" t="s">
        <v>26</v>
      </c>
      <c r="G24" s="6">
        <v>1</v>
      </c>
      <c r="I24" s="13"/>
      <c r="J24" s="13"/>
      <c r="K24">
        <v>211</v>
      </c>
    </row>
    <row r="25" spans="1:11" ht="21.95" customHeight="1" thickBot="1" x14ac:dyDescent="0.3">
      <c r="A25" s="15">
        <f>SETEMBRO!D24</f>
        <v>1603.1492891599155</v>
      </c>
      <c r="B25" s="6" t="s">
        <v>23</v>
      </c>
      <c r="C25" s="4" t="s">
        <v>12</v>
      </c>
      <c r="D25" s="18">
        <f t="shared" si="0"/>
        <v>1629.9218822888861</v>
      </c>
      <c r="E25" s="27" t="s">
        <v>76</v>
      </c>
      <c r="F25" s="5" t="s">
        <v>27</v>
      </c>
      <c r="G25" s="6">
        <v>1</v>
      </c>
      <c r="I25" s="13"/>
      <c r="J25" s="13"/>
    </row>
    <row r="26" spans="1:11" ht="21.95" customHeight="1" thickBot="1" x14ac:dyDescent="0.3">
      <c r="A26" s="15">
        <f>SETEMBRO!D25</f>
        <v>1603.1492891599155</v>
      </c>
      <c r="B26" s="6" t="s">
        <v>23</v>
      </c>
      <c r="C26" s="4" t="s">
        <v>12</v>
      </c>
      <c r="D26" s="18">
        <f t="shared" si="0"/>
        <v>1629.9218822888861</v>
      </c>
      <c r="E26" s="27" t="s">
        <v>77</v>
      </c>
      <c r="F26" s="5" t="s">
        <v>28</v>
      </c>
      <c r="G26" s="6">
        <v>1</v>
      </c>
      <c r="I26" s="13"/>
      <c r="J26" s="13"/>
    </row>
    <row r="27" spans="1:11" ht="21.95" customHeight="1" thickBot="1" x14ac:dyDescent="0.3">
      <c r="A27" s="15">
        <f>SETEMBRO!D26</f>
        <v>1603.1492891599155</v>
      </c>
      <c r="B27" s="6" t="s">
        <v>23</v>
      </c>
      <c r="C27" s="4" t="s">
        <v>12</v>
      </c>
      <c r="D27" s="18">
        <f t="shared" si="0"/>
        <v>1629.9218822888861</v>
      </c>
      <c r="E27" s="27" t="s">
        <v>78</v>
      </c>
      <c r="F27" s="5" t="s">
        <v>29</v>
      </c>
      <c r="G27" s="6">
        <v>1</v>
      </c>
      <c r="I27" s="13"/>
      <c r="J27" s="13"/>
    </row>
    <row r="28" spans="1:11" ht="21.95" customHeight="1" thickBot="1" x14ac:dyDescent="0.3">
      <c r="A28" s="15">
        <f>SETEMBRO!D27</f>
        <v>1603.1492891599155</v>
      </c>
      <c r="B28" s="6" t="s">
        <v>23</v>
      </c>
      <c r="C28" s="4" t="s">
        <v>12</v>
      </c>
      <c r="D28" s="18">
        <f t="shared" si="0"/>
        <v>1629.9218822888861</v>
      </c>
      <c r="E28" s="27" t="s">
        <v>79</v>
      </c>
      <c r="F28" s="5" t="s">
        <v>30</v>
      </c>
      <c r="G28" s="6">
        <v>1</v>
      </c>
      <c r="I28" s="13"/>
      <c r="J28" s="13"/>
    </row>
    <row r="29" spans="1:11" ht="21.95" customHeight="1" thickBot="1" x14ac:dyDescent="0.3">
      <c r="A29" s="15">
        <f>SETEMBRO!D28</f>
        <v>1603.1492891599155</v>
      </c>
      <c r="B29" s="6" t="s">
        <v>23</v>
      </c>
      <c r="C29" s="4" t="s">
        <v>12</v>
      </c>
      <c r="D29" s="18">
        <f t="shared" si="0"/>
        <v>1629.9218822888861</v>
      </c>
      <c r="E29" s="27" t="s">
        <v>80</v>
      </c>
      <c r="F29" s="5" t="s">
        <v>31</v>
      </c>
      <c r="G29" s="6">
        <v>1</v>
      </c>
      <c r="I29" s="13"/>
      <c r="J29" s="13"/>
    </row>
    <row r="30" spans="1:11" ht="21.95" customHeight="1" thickBot="1" x14ac:dyDescent="0.3">
      <c r="A30" s="15">
        <f>SETEMBRO!D29</f>
        <v>1603.1492891599155</v>
      </c>
      <c r="B30" s="6" t="s">
        <v>23</v>
      </c>
      <c r="C30" s="4" t="s">
        <v>12</v>
      </c>
      <c r="D30" s="18">
        <f t="shared" si="0"/>
        <v>1629.9218822888861</v>
      </c>
      <c r="E30" s="27" t="s">
        <v>81</v>
      </c>
      <c r="F30" s="5" t="s">
        <v>32</v>
      </c>
      <c r="G30" s="6">
        <v>1</v>
      </c>
      <c r="I30" s="13"/>
      <c r="J30" s="13"/>
    </row>
    <row r="31" spans="1:11" ht="21.95" customHeight="1" thickBot="1" x14ac:dyDescent="0.3">
      <c r="A31" s="15">
        <f>SETEMBRO!D30</f>
        <v>1603.1492891599155</v>
      </c>
      <c r="B31" s="6" t="s">
        <v>23</v>
      </c>
      <c r="C31" s="7" t="s">
        <v>9</v>
      </c>
      <c r="D31" s="18">
        <f t="shared" si="0"/>
        <v>1629.9218822888861</v>
      </c>
      <c r="E31" s="27" t="s">
        <v>82</v>
      </c>
      <c r="F31" s="5" t="s">
        <v>33</v>
      </c>
      <c r="G31" s="6">
        <v>1</v>
      </c>
      <c r="I31" s="13"/>
      <c r="J31" s="13"/>
    </row>
    <row r="32" spans="1:11" ht="21.95" customHeight="1" thickBot="1" x14ac:dyDescent="0.3">
      <c r="A32" s="15">
        <f>SETEMBRO!D31</f>
        <v>1603.1492891599155</v>
      </c>
      <c r="B32" s="6" t="s">
        <v>23</v>
      </c>
      <c r="C32" s="7" t="s">
        <v>9</v>
      </c>
      <c r="D32" s="18">
        <f t="shared" si="0"/>
        <v>1629.9218822888861</v>
      </c>
      <c r="E32" s="27" t="s">
        <v>83</v>
      </c>
      <c r="F32" s="5" t="s">
        <v>34</v>
      </c>
      <c r="G32" s="6">
        <v>1</v>
      </c>
      <c r="I32" s="13"/>
      <c r="J32" s="13"/>
    </row>
    <row r="33" spans="1:10" ht="21.95" customHeight="1" thickBot="1" x14ac:dyDescent="0.3">
      <c r="A33" s="15">
        <f>SETEMBRO!D32</f>
        <v>1603.1492891599155</v>
      </c>
      <c r="B33" s="6" t="s">
        <v>23</v>
      </c>
      <c r="C33" s="4" t="s">
        <v>12</v>
      </c>
      <c r="D33" s="18">
        <f t="shared" si="0"/>
        <v>1629.9218822888861</v>
      </c>
      <c r="E33" s="27" t="s">
        <v>84</v>
      </c>
      <c r="F33" s="5" t="s">
        <v>57</v>
      </c>
      <c r="G33" s="6">
        <v>1</v>
      </c>
      <c r="I33" s="13"/>
      <c r="J33" s="13"/>
    </row>
    <row r="34" spans="1:10" ht="21.95" customHeight="1" thickBot="1" x14ac:dyDescent="0.3">
      <c r="A34" s="15">
        <f>SETEMBRO!D33</f>
        <v>1603.1492891599155</v>
      </c>
      <c r="B34" s="6" t="s">
        <v>23</v>
      </c>
      <c r="C34" s="4" t="s">
        <v>12</v>
      </c>
      <c r="D34" s="18">
        <f t="shared" si="0"/>
        <v>1629.9218822888861</v>
      </c>
      <c r="E34" s="27" t="s">
        <v>85</v>
      </c>
      <c r="F34" s="59" t="s">
        <v>35</v>
      </c>
      <c r="G34" s="6">
        <v>1</v>
      </c>
      <c r="I34" s="13"/>
      <c r="J34" s="13"/>
    </row>
    <row r="35" spans="1:10" ht="21.95" customHeight="1" thickBot="1" x14ac:dyDescent="0.3">
      <c r="A35" s="15">
        <f>SETEMBRO!D34</f>
        <v>1192.1992948544796</v>
      </c>
      <c r="B35" s="6" t="s">
        <v>36</v>
      </c>
      <c r="C35" s="4" t="s">
        <v>12</v>
      </c>
      <c r="D35" s="18">
        <f t="shared" si="0"/>
        <v>1212.1090230785494</v>
      </c>
      <c r="E35" s="27" t="s">
        <v>86</v>
      </c>
      <c r="F35" s="5" t="s">
        <v>37</v>
      </c>
      <c r="G35" s="6">
        <v>1</v>
      </c>
      <c r="I35" s="13"/>
      <c r="J35" s="13"/>
    </row>
    <row r="36" spans="1:10" ht="21.95" customHeight="1" thickBot="1" x14ac:dyDescent="0.3">
      <c r="A36" s="15">
        <f>SETEMBRO!D35</f>
        <v>1192.1992948544796</v>
      </c>
      <c r="B36" s="6" t="s">
        <v>36</v>
      </c>
      <c r="C36" s="4" t="s">
        <v>12</v>
      </c>
      <c r="D36" s="18">
        <f t="shared" si="0"/>
        <v>1212.1090230785494</v>
      </c>
      <c r="E36" s="27" t="s">
        <v>87</v>
      </c>
      <c r="F36" s="14" t="s">
        <v>56</v>
      </c>
      <c r="G36" s="6">
        <v>2</v>
      </c>
      <c r="I36" s="13"/>
      <c r="J36" s="13"/>
    </row>
    <row r="37" spans="1:10" ht="21.95" customHeight="1" thickBot="1" x14ac:dyDescent="0.3">
      <c r="A37" s="15">
        <f>SETEMBRO!D36</f>
        <v>1192.1992948544796</v>
      </c>
      <c r="B37" s="6" t="s">
        <v>36</v>
      </c>
      <c r="C37" s="4" t="s">
        <v>12</v>
      </c>
      <c r="D37" s="18">
        <f t="shared" si="0"/>
        <v>1212.1090230785494</v>
      </c>
      <c r="E37" s="27" t="s">
        <v>88</v>
      </c>
      <c r="F37" s="5" t="s">
        <v>38</v>
      </c>
      <c r="G37" s="6">
        <v>1</v>
      </c>
      <c r="I37" s="13"/>
      <c r="J37" s="13"/>
    </row>
    <row r="38" spans="1:10" ht="21.95" customHeight="1" thickBot="1" x14ac:dyDescent="0.3">
      <c r="A38" s="15">
        <f>SETEMBRO!D37</f>
        <v>1192.1992948544796</v>
      </c>
      <c r="B38" s="6" t="s">
        <v>36</v>
      </c>
      <c r="C38" s="4" t="s">
        <v>12</v>
      </c>
      <c r="D38" s="18">
        <f t="shared" si="0"/>
        <v>1212.1090230785494</v>
      </c>
      <c r="E38" s="27" t="s">
        <v>89</v>
      </c>
      <c r="F38" s="5" t="s">
        <v>39</v>
      </c>
      <c r="G38" s="6">
        <v>1</v>
      </c>
      <c r="I38" s="13"/>
      <c r="J38" s="13"/>
    </row>
    <row r="39" spans="1:10" ht="21.95" customHeight="1" thickBot="1" x14ac:dyDescent="0.3">
      <c r="A39" s="15">
        <f>SETEMBRO!D38</f>
        <v>1192.1992948544796</v>
      </c>
      <c r="B39" s="6" t="s">
        <v>36</v>
      </c>
      <c r="C39" s="4" t="s">
        <v>12</v>
      </c>
      <c r="D39" s="18">
        <f t="shared" si="0"/>
        <v>1212.1090230785494</v>
      </c>
      <c r="E39" s="27" t="s">
        <v>90</v>
      </c>
      <c r="F39" s="5" t="s">
        <v>40</v>
      </c>
      <c r="G39" s="6">
        <v>1</v>
      </c>
      <c r="I39" s="13"/>
      <c r="J39" s="13"/>
    </row>
    <row r="40" spans="1:10" ht="21.95" customHeight="1" thickBot="1" x14ac:dyDescent="0.3">
      <c r="A40" s="15">
        <f>SETEMBRO!D39</f>
        <v>1192.1992948544796</v>
      </c>
      <c r="B40" s="6" t="s">
        <v>36</v>
      </c>
      <c r="C40" s="4" t="s">
        <v>12</v>
      </c>
      <c r="D40" s="18">
        <f t="shared" si="0"/>
        <v>1212.1090230785494</v>
      </c>
      <c r="E40" s="27" t="s">
        <v>124</v>
      </c>
      <c r="F40" s="5" t="s">
        <v>125</v>
      </c>
      <c r="G40" s="6">
        <v>1</v>
      </c>
      <c r="I40" s="13"/>
      <c r="J40" s="13"/>
    </row>
    <row r="41" spans="1:10" ht="21.95" customHeight="1" thickBot="1" x14ac:dyDescent="0.3">
      <c r="A41" s="15">
        <f>SETEMBRO!D39</f>
        <v>1192.1992948544796</v>
      </c>
      <c r="B41" s="6" t="s">
        <v>36</v>
      </c>
      <c r="C41" s="4" t="s">
        <v>12</v>
      </c>
      <c r="D41" s="18">
        <f t="shared" si="0"/>
        <v>1212.1090230785494</v>
      </c>
      <c r="E41" s="27" t="s">
        <v>91</v>
      </c>
      <c r="F41" s="5" t="s">
        <v>41</v>
      </c>
      <c r="G41" s="6">
        <v>1</v>
      </c>
      <c r="I41" s="13"/>
      <c r="J41" s="13"/>
    </row>
    <row r="42" spans="1:10" ht="21.95" customHeight="1" thickBot="1" x14ac:dyDescent="0.3">
      <c r="A42" s="15">
        <f>SETEMBRO!D40</f>
        <v>1192.1992948544796</v>
      </c>
      <c r="B42" s="6" t="s">
        <v>36</v>
      </c>
      <c r="C42" s="4" t="s">
        <v>12</v>
      </c>
      <c r="D42" s="18">
        <f t="shared" si="0"/>
        <v>1212.1090230785494</v>
      </c>
      <c r="E42" s="27" t="s">
        <v>92</v>
      </c>
      <c r="F42" s="5" t="s">
        <v>42</v>
      </c>
      <c r="G42" s="6">
        <v>1</v>
      </c>
      <c r="I42" s="13"/>
      <c r="J42" s="13"/>
    </row>
    <row r="43" spans="1:10" ht="21.95" customHeight="1" thickBot="1" x14ac:dyDescent="0.3">
      <c r="A43" s="15">
        <f>SETEMBRO!D41</f>
        <v>859.35684923011002</v>
      </c>
      <c r="B43" s="6" t="s">
        <v>43</v>
      </c>
      <c r="C43" s="4" t="s">
        <v>12</v>
      </c>
      <c r="D43" s="18">
        <f t="shared" si="0"/>
        <v>873.70810861225289</v>
      </c>
      <c r="E43" s="27" t="s">
        <v>93</v>
      </c>
      <c r="F43" s="5" t="s">
        <v>44</v>
      </c>
      <c r="G43" s="6">
        <v>1</v>
      </c>
      <c r="I43" s="13"/>
      <c r="J43" s="13"/>
    </row>
    <row r="44" spans="1:10" ht="21.95" customHeight="1" thickBot="1" x14ac:dyDescent="0.3">
      <c r="A44" s="15">
        <f>SETEMBRO!D42</f>
        <v>859.35684923011002</v>
      </c>
      <c r="B44" s="6" t="s">
        <v>43</v>
      </c>
      <c r="C44" s="4" t="s">
        <v>12</v>
      </c>
      <c r="D44" s="18">
        <f t="shared" si="0"/>
        <v>873.70810861225289</v>
      </c>
      <c r="E44" s="27" t="s">
        <v>94</v>
      </c>
      <c r="F44" s="5" t="s">
        <v>45</v>
      </c>
      <c r="G44" s="6">
        <v>4</v>
      </c>
      <c r="I44" s="13"/>
      <c r="J44" s="13"/>
    </row>
    <row r="45" spans="1:10" ht="21.95" customHeight="1" thickBot="1" x14ac:dyDescent="0.3">
      <c r="A45" s="15">
        <f>SETEMBRO!D43</f>
        <v>859.35684923011002</v>
      </c>
      <c r="B45" s="6" t="s">
        <v>43</v>
      </c>
      <c r="C45" s="4" t="s">
        <v>12</v>
      </c>
      <c r="D45" s="18">
        <f t="shared" si="0"/>
        <v>873.70810861225289</v>
      </c>
      <c r="E45" s="27" t="s">
        <v>95</v>
      </c>
      <c r="F45" s="5" t="s">
        <v>46</v>
      </c>
      <c r="G45" s="6">
        <v>1</v>
      </c>
      <c r="I45" s="13"/>
      <c r="J45" s="13"/>
    </row>
    <row r="46" spans="1:10" ht="21.95" customHeight="1" thickBot="1" x14ac:dyDescent="0.3">
      <c r="A46" s="15">
        <f>SETEMBRO!D44</f>
        <v>859.35684923011002</v>
      </c>
      <c r="B46" s="6" t="s">
        <v>43</v>
      </c>
      <c r="C46" s="4" t="s">
        <v>12</v>
      </c>
      <c r="D46" s="18">
        <f t="shared" si="0"/>
        <v>873.70810861225289</v>
      </c>
      <c r="E46" s="27" t="s">
        <v>96</v>
      </c>
      <c r="F46" s="5" t="s">
        <v>47</v>
      </c>
      <c r="G46" s="6">
        <v>1</v>
      </c>
      <c r="I46" s="13"/>
      <c r="J46" s="13"/>
    </row>
    <row r="47" spans="1:10" ht="21.95" customHeight="1" thickBot="1" x14ac:dyDescent="0.3">
      <c r="A47" s="15">
        <f>SETEMBRO!D45</f>
        <v>769.38651290513155</v>
      </c>
      <c r="B47" s="6" t="s">
        <v>48</v>
      </c>
      <c r="C47" s="4" t="s">
        <v>12</v>
      </c>
      <c r="D47" s="18">
        <f t="shared" si="0"/>
        <v>782.2352676706472</v>
      </c>
      <c r="E47" s="27" t="s">
        <v>97</v>
      </c>
      <c r="F47" s="5" t="s">
        <v>49</v>
      </c>
      <c r="G47" s="6">
        <v>2</v>
      </c>
      <c r="I47" s="13"/>
      <c r="J47" s="13"/>
    </row>
    <row r="48" spans="1:10" ht="21.95" customHeight="1" thickBot="1" x14ac:dyDescent="0.3">
      <c r="A48" s="15">
        <f>SETEMBRO!D46</f>
        <v>769.38651290513155</v>
      </c>
      <c r="B48" s="6" t="s">
        <v>48</v>
      </c>
      <c r="C48" s="4" t="s">
        <v>12</v>
      </c>
      <c r="D48" s="18">
        <f t="shared" si="0"/>
        <v>782.2352676706472</v>
      </c>
      <c r="E48" s="27" t="s">
        <v>98</v>
      </c>
      <c r="F48" s="5" t="s">
        <v>50</v>
      </c>
      <c r="G48" s="6">
        <v>2</v>
      </c>
      <c r="I48" s="13"/>
      <c r="J48" s="13"/>
    </row>
    <row r="49" spans="1:10" ht="21.95" customHeight="1" thickBot="1" x14ac:dyDescent="0.3">
      <c r="A49" s="15">
        <f>SETEMBRO!D47</f>
        <v>769.38651290513155</v>
      </c>
      <c r="B49" s="6" t="s">
        <v>48</v>
      </c>
      <c r="C49" s="4" t="s">
        <v>12</v>
      </c>
      <c r="D49" s="18">
        <f t="shared" si="0"/>
        <v>782.2352676706472</v>
      </c>
      <c r="E49" s="27" t="s">
        <v>99</v>
      </c>
      <c r="F49" s="5" t="s">
        <v>51</v>
      </c>
      <c r="G49" s="6">
        <v>3</v>
      </c>
      <c r="I49" s="13"/>
      <c r="J49" s="13"/>
    </row>
    <row r="50" spans="1:10" ht="21.95" customHeight="1" thickBot="1" x14ac:dyDescent="0.3">
      <c r="A50" s="15">
        <f>SETEMBRO!D48</f>
        <v>699.1766259613571</v>
      </c>
      <c r="B50" s="6" t="s">
        <v>52</v>
      </c>
      <c r="C50" s="4" t="s">
        <v>12</v>
      </c>
      <c r="D50" s="18">
        <f t="shared" si="0"/>
        <v>710.8528756149118</v>
      </c>
      <c r="E50" s="27" t="s">
        <v>100</v>
      </c>
      <c r="F50" s="5" t="s">
        <v>53</v>
      </c>
      <c r="G50" s="6">
        <v>8</v>
      </c>
      <c r="I50" s="13"/>
      <c r="J50" s="13"/>
    </row>
    <row r="51" spans="1:10" ht="16.5" thickBot="1" x14ac:dyDescent="0.3">
      <c r="A51" s="15">
        <f>SETEMBRO!D49</f>
        <v>0</v>
      </c>
      <c r="B51"/>
      <c r="G51" s="28">
        <f>SUM(G10:G50)</f>
        <v>57</v>
      </c>
    </row>
    <row r="52" spans="1:10" ht="19.5" thickBot="1" x14ac:dyDescent="0.35">
      <c r="A52" s="15">
        <f>SETEMBRO!D50</f>
        <v>0</v>
      </c>
      <c r="B52" s="52"/>
      <c r="C52" s="52" t="s">
        <v>121</v>
      </c>
      <c r="D52" s="52"/>
      <c r="E52" s="52"/>
      <c r="F52" s="52"/>
    </row>
    <row r="53" spans="1:10" ht="15.75" thickBot="1" x14ac:dyDescent="0.3">
      <c r="A53" s="15">
        <v>0</v>
      </c>
      <c r="B53"/>
      <c r="D53" s="39" t="s">
        <v>119</v>
      </c>
      <c r="E53" s="39" t="s">
        <v>118</v>
      </c>
      <c r="F53" s="39" t="s">
        <v>120</v>
      </c>
    </row>
    <row r="54" spans="1:10" ht="16.5" thickBot="1" x14ac:dyDescent="0.3">
      <c r="A54" s="15">
        <f>SETEMBRO!D52</f>
        <v>0</v>
      </c>
      <c r="B54"/>
      <c r="D54" s="42"/>
      <c r="E54" s="43" t="s">
        <v>114</v>
      </c>
      <c r="F54" s="44" t="s">
        <v>110</v>
      </c>
      <c r="G54" s="45">
        <v>1</v>
      </c>
    </row>
    <row r="55" spans="1:10" ht="16.5" thickBot="1" x14ac:dyDescent="0.3">
      <c r="A55" s="15">
        <f>SETEMBRO!D53</f>
        <v>622</v>
      </c>
      <c r="B55"/>
      <c r="D55" s="46">
        <v>622</v>
      </c>
      <c r="E55" s="37" t="s">
        <v>117</v>
      </c>
      <c r="F55" s="34" t="s">
        <v>111</v>
      </c>
      <c r="G55" s="32">
        <v>1</v>
      </c>
    </row>
    <row r="56" spans="1:10" ht="16.5" thickBot="1" x14ac:dyDescent="0.3">
      <c r="A56" s="15">
        <f>SETEMBRO!D54</f>
        <v>856.08697827698063</v>
      </c>
      <c r="B56" s="41"/>
      <c r="D56" s="46">
        <f>A56*1.67%+A56</f>
        <v>870.38363081420619</v>
      </c>
      <c r="E56" s="37" t="s">
        <v>115</v>
      </c>
      <c r="F56" s="34" t="s">
        <v>112</v>
      </c>
      <c r="G56" s="32">
        <v>1</v>
      </c>
    </row>
    <row r="57" spans="1:10" ht="16.5" thickBot="1" x14ac:dyDescent="0.3">
      <c r="A57" s="15">
        <f>SETEMBRO!D55</f>
        <v>926.84617551616896</v>
      </c>
      <c r="B57" s="41">
        <v>0</v>
      </c>
      <c r="D57" s="46">
        <f>A57*1.67%+A57</f>
        <v>942.32450664728901</v>
      </c>
      <c r="E57" s="47" t="s">
        <v>116</v>
      </c>
      <c r="F57" s="48" t="s">
        <v>113</v>
      </c>
      <c r="G57" s="49">
        <v>1</v>
      </c>
    </row>
    <row r="58" spans="1:10" ht="15.75" thickBot="1" x14ac:dyDescent="0.3">
      <c r="B58"/>
    </row>
    <row r="59" spans="1:10" ht="16.5" thickBot="1" x14ac:dyDescent="0.3">
      <c r="B59"/>
      <c r="G59" s="28">
        <f>G51+G54+G55+G56+G57</f>
        <v>61</v>
      </c>
    </row>
    <row r="60" spans="1:10" x14ac:dyDescent="0.25">
      <c r="B60"/>
    </row>
  </sheetData>
  <mergeCells count="7">
    <mergeCell ref="A2:G2"/>
    <mergeCell ref="A4:G4"/>
    <mergeCell ref="B6:E6"/>
    <mergeCell ref="B7:B9"/>
    <mergeCell ref="E7:E9"/>
    <mergeCell ref="F7:F9"/>
    <mergeCell ref="G7:G9"/>
  </mergeCells>
  <pageMargins left="0.51181102362204722" right="0.51181102362204722" top="0.78740157480314965" bottom="0.78740157480314965" header="0.31496062992125984" footer="0.31496062992125984"/>
  <pageSetup paperSize="9" scale="6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topLeftCell="A10" zoomScaleNormal="100" zoomScaleSheetLayoutView="100" workbookViewId="0">
      <selection activeCell="D15" sqref="D15"/>
    </sheetView>
  </sheetViews>
  <sheetFormatPr defaultRowHeight="15" x14ac:dyDescent="0.25"/>
  <cols>
    <col min="1" max="1" width="6.710937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23.25" customHeight="1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ht="14.25" customHeight="1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8.75" x14ac:dyDescent="0.25">
      <c r="A4" s="75"/>
      <c r="B4" s="75"/>
      <c r="C4" s="75"/>
      <c r="D4" s="75"/>
      <c r="E4" s="75"/>
      <c r="F4" s="75"/>
      <c r="G4" s="75"/>
    </row>
    <row r="5" spans="1:10" ht="12" customHeight="1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x14ac:dyDescent="0.25">
      <c r="A6" s="12"/>
      <c r="C6" s="12"/>
      <c r="D6" s="12"/>
      <c r="E6" s="12"/>
      <c r="F6" s="12"/>
      <c r="G6" s="12"/>
    </row>
    <row r="7" spans="1:10" s="24" customFormat="1" ht="15.75" customHeight="1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x14ac:dyDescent="0.25">
      <c r="A8" s="8"/>
    </row>
    <row r="9" spans="1:10" ht="23.25" x14ac:dyDescent="0.35">
      <c r="A9" s="329" t="s">
        <v>129</v>
      </c>
      <c r="B9" s="329"/>
      <c r="C9" s="329"/>
      <c r="D9" s="329"/>
      <c r="E9" s="329"/>
      <c r="F9" s="329"/>
      <c r="G9" s="329"/>
    </row>
    <row r="10" spans="1:10" ht="21" thickBot="1" x14ac:dyDescent="0.35">
      <c r="A10" s="23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8.95" customHeight="1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ht="18.95" customHeight="1" x14ac:dyDescent="0.25">
      <c r="A13" s="25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8.95" customHeight="1" thickBot="1" x14ac:dyDescent="0.3">
      <c r="A14" s="2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18.95" customHeight="1" thickBot="1" x14ac:dyDescent="0.3">
      <c r="A15" s="15">
        <f>OUTUBRO!D10</f>
        <v>4561.1172702597496</v>
      </c>
      <c r="B15" s="16" t="s">
        <v>8</v>
      </c>
      <c r="C15" s="17" t="s">
        <v>9</v>
      </c>
      <c r="D15" s="18">
        <f>A15*(0.83%)+A15</f>
        <v>4598.9745436029052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18.95" customHeight="1" thickBot="1" x14ac:dyDescent="0.3">
      <c r="A16" s="15">
        <f>OUTUBRO!D11</f>
        <v>3322.1142158249077</v>
      </c>
      <c r="B16" s="6" t="s">
        <v>11</v>
      </c>
      <c r="C16" s="4" t="s">
        <v>12</v>
      </c>
      <c r="D16" s="18">
        <f t="shared" ref="D16:D62" si="0">A16*(0.83%)+A16</f>
        <v>3349.6877638162546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18.95" customHeight="1" thickBot="1" x14ac:dyDescent="0.3">
      <c r="A17" s="15">
        <f>OUTUBRO!D12</f>
        <v>3322.1142158249077</v>
      </c>
      <c r="B17" s="6" t="s">
        <v>11</v>
      </c>
      <c r="C17" s="4" t="s">
        <v>12</v>
      </c>
      <c r="D17" s="18">
        <f t="shared" si="0"/>
        <v>3349.6877638162546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18.95" customHeight="1" thickBot="1" x14ac:dyDescent="0.3">
      <c r="A18" s="15">
        <f>OUTUBRO!D13</f>
        <v>3322.1142158249077</v>
      </c>
      <c r="B18" s="6" t="s">
        <v>11</v>
      </c>
      <c r="C18" s="4" t="s">
        <v>12</v>
      </c>
      <c r="D18" s="18">
        <f t="shared" si="0"/>
        <v>3349.6877638162546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18.95" customHeight="1" thickBot="1" x14ac:dyDescent="0.3">
      <c r="A19" s="15">
        <f>OUTUBRO!D14</f>
        <v>3322.1142158249077</v>
      </c>
      <c r="B19" s="6" t="s">
        <v>11</v>
      </c>
      <c r="C19" s="4" t="s">
        <v>12</v>
      </c>
      <c r="D19" s="18">
        <f t="shared" si="0"/>
        <v>3349.6877638162546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18.95" customHeight="1" thickBot="1" x14ac:dyDescent="0.3">
      <c r="A20" s="15">
        <f>OUTUBRO!D15</f>
        <v>3322.1142158249077</v>
      </c>
      <c r="B20" s="6" t="s">
        <v>11</v>
      </c>
      <c r="C20" s="4" t="s">
        <v>12</v>
      </c>
      <c r="D20" s="18">
        <f t="shared" si="0"/>
        <v>3349.6877638162546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18.95" customHeight="1" thickBot="1" x14ac:dyDescent="0.3">
      <c r="A21" s="15">
        <f>OUTUBRO!D16</f>
        <v>3322.1142158249077</v>
      </c>
      <c r="B21" s="6" t="s">
        <v>11</v>
      </c>
      <c r="C21" s="4" t="s">
        <v>12</v>
      </c>
      <c r="D21" s="18">
        <f t="shared" si="0"/>
        <v>3349.6877638162546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18.95" customHeight="1" thickBot="1" x14ac:dyDescent="0.3">
      <c r="A22" s="15">
        <f>OUTUBRO!D17</f>
        <v>3322.1142158249077</v>
      </c>
      <c r="B22" s="6" t="s">
        <v>11</v>
      </c>
      <c r="C22" s="4" t="s">
        <v>12</v>
      </c>
      <c r="D22" s="18">
        <f t="shared" si="0"/>
        <v>3349.6877638162546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18.95" customHeight="1" thickBot="1" x14ac:dyDescent="0.3">
      <c r="A23" s="15">
        <f>OUTUBRO!D18</f>
        <v>3322.1142158249077</v>
      </c>
      <c r="B23" s="6" t="s">
        <v>11</v>
      </c>
      <c r="C23" s="4" t="s">
        <v>12</v>
      </c>
      <c r="D23" s="18">
        <f t="shared" si="0"/>
        <v>3349.6877638162546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18.95" customHeight="1" thickBot="1" x14ac:dyDescent="0.3">
      <c r="A24" s="15">
        <f>OUTUBRO!D19</f>
        <v>3322.1142158249077</v>
      </c>
      <c r="B24" s="6" t="s">
        <v>11</v>
      </c>
      <c r="C24" s="4" t="s">
        <v>12</v>
      </c>
      <c r="D24" s="18">
        <f t="shared" si="0"/>
        <v>3349.6877638162546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18.95" customHeight="1" thickBot="1" x14ac:dyDescent="0.3">
      <c r="A25" s="15">
        <f>OUTUBRO!D20</f>
        <v>3322.1142158249077</v>
      </c>
      <c r="B25" s="6" t="s">
        <v>11</v>
      </c>
      <c r="C25" s="4" t="s">
        <v>12</v>
      </c>
      <c r="D25" s="18">
        <f t="shared" si="0"/>
        <v>3349.6877638162546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18.95" customHeight="1" thickBot="1" x14ac:dyDescent="0.3">
      <c r="A26" s="15">
        <f>OUTUBRO!D21</f>
        <v>3322.1142158249077</v>
      </c>
      <c r="B26" s="6" t="s">
        <v>11</v>
      </c>
      <c r="C26" s="4" t="s">
        <v>12</v>
      </c>
      <c r="D26" s="18">
        <f t="shared" si="0"/>
        <v>3349.6877638162546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18.95" customHeight="1" thickBot="1" x14ac:dyDescent="0.3">
      <c r="A27" s="15">
        <f>OUTUBRO!D22</f>
        <v>1824.4424901932043</v>
      </c>
      <c r="B27" s="6" t="s">
        <v>23</v>
      </c>
      <c r="C27" s="4" t="s">
        <v>12</v>
      </c>
      <c r="D27" s="18">
        <f t="shared" si="0"/>
        <v>1839.5853628618079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18.95" customHeight="1" thickBot="1" x14ac:dyDescent="0.3">
      <c r="A28" s="15">
        <f>OUTUBRO!D23</f>
        <v>1629.9218822888861</v>
      </c>
      <c r="B28" s="6" t="s">
        <v>23</v>
      </c>
      <c r="C28" s="4" t="s">
        <v>12</v>
      </c>
      <c r="D28" s="18">
        <f t="shared" si="0"/>
        <v>1643.4502339118837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18.95" customHeight="1" thickBot="1" x14ac:dyDescent="0.3">
      <c r="A29" s="15">
        <f>OUTUBRO!D24</f>
        <v>1629.9218822888861</v>
      </c>
      <c r="B29" s="6" t="s">
        <v>23</v>
      </c>
      <c r="C29" s="4" t="s">
        <v>12</v>
      </c>
      <c r="D29" s="18">
        <f t="shared" si="0"/>
        <v>1643.4502339118837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18.95" customHeight="1" thickBot="1" x14ac:dyDescent="0.3">
      <c r="A30" s="15">
        <f>OUTUBRO!D25</f>
        <v>1629.9218822888861</v>
      </c>
      <c r="B30" s="6" t="s">
        <v>23</v>
      </c>
      <c r="C30" s="4" t="s">
        <v>12</v>
      </c>
      <c r="D30" s="18">
        <f t="shared" si="0"/>
        <v>1643.4502339118837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18.95" customHeight="1" thickBot="1" x14ac:dyDescent="0.3">
      <c r="A31" s="15">
        <f>OUTUBRO!D26</f>
        <v>1629.9218822888861</v>
      </c>
      <c r="B31" s="6" t="s">
        <v>23</v>
      </c>
      <c r="C31" s="4" t="s">
        <v>12</v>
      </c>
      <c r="D31" s="18">
        <f t="shared" si="0"/>
        <v>1643.4502339118837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18.95" customHeight="1" thickBot="1" x14ac:dyDescent="0.3">
      <c r="A32" s="15">
        <f>OUTUBRO!D27</f>
        <v>1629.9218822888861</v>
      </c>
      <c r="B32" s="6" t="s">
        <v>23</v>
      </c>
      <c r="C32" s="4" t="s">
        <v>12</v>
      </c>
      <c r="D32" s="18">
        <f t="shared" si="0"/>
        <v>1643.4502339118837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18.95" customHeight="1" thickBot="1" x14ac:dyDescent="0.3">
      <c r="A33" s="15">
        <f>OUTUBRO!D28</f>
        <v>1629.9218822888861</v>
      </c>
      <c r="B33" s="6" t="s">
        <v>23</v>
      </c>
      <c r="C33" s="4" t="s">
        <v>12</v>
      </c>
      <c r="D33" s="18">
        <f t="shared" si="0"/>
        <v>1643.4502339118837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18.95" customHeight="1" thickBot="1" x14ac:dyDescent="0.3">
      <c r="A34" s="15">
        <f>OUTUBRO!D29</f>
        <v>1629.9218822888861</v>
      </c>
      <c r="B34" s="6" t="s">
        <v>23</v>
      </c>
      <c r="C34" s="4" t="s">
        <v>12</v>
      </c>
      <c r="D34" s="18">
        <f t="shared" si="0"/>
        <v>1643.4502339118837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18.95" customHeight="1" thickBot="1" x14ac:dyDescent="0.3">
      <c r="A35" s="15">
        <f>OUTUBRO!D30</f>
        <v>1629.9218822888861</v>
      </c>
      <c r="B35" s="6" t="s">
        <v>23</v>
      </c>
      <c r="C35" s="4" t="s">
        <v>12</v>
      </c>
      <c r="D35" s="18">
        <f t="shared" si="0"/>
        <v>1643.4502339118837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18.95" customHeight="1" thickBot="1" x14ac:dyDescent="0.3">
      <c r="A36" s="15">
        <f>OUTUBRO!D31</f>
        <v>1629.9218822888861</v>
      </c>
      <c r="B36" s="6" t="s">
        <v>23</v>
      </c>
      <c r="C36" s="7" t="s">
        <v>9</v>
      </c>
      <c r="D36" s="18">
        <f t="shared" si="0"/>
        <v>1643.4502339118837</v>
      </c>
      <c r="E36" s="27" t="s">
        <v>82</v>
      </c>
      <c r="F36" s="5" t="s">
        <v>33</v>
      </c>
      <c r="G36" s="6">
        <v>1</v>
      </c>
      <c r="I36" s="13"/>
      <c r="J36" s="13"/>
    </row>
    <row r="37" spans="1:10" ht="18.95" customHeight="1" thickBot="1" x14ac:dyDescent="0.3">
      <c r="A37" s="15">
        <f>OUTUBRO!D32</f>
        <v>1629.9218822888861</v>
      </c>
      <c r="B37" s="6" t="s">
        <v>23</v>
      </c>
      <c r="C37" s="7" t="s">
        <v>9</v>
      </c>
      <c r="D37" s="18">
        <f t="shared" si="0"/>
        <v>1643.4502339118837</v>
      </c>
      <c r="E37" s="27" t="s">
        <v>83</v>
      </c>
      <c r="F37" s="5" t="s">
        <v>34</v>
      </c>
      <c r="G37" s="6">
        <v>1</v>
      </c>
      <c r="I37" s="13"/>
      <c r="J37" s="13"/>
    </row>
    <row r="38" spans="1:10" ht="18.95" customHeight="1" thickBot="1" x14ac:dyDescent="0.3">
      <c r="A38" s="15">
        <f>OUTUBRO!D33</f>
        <v>1629.9218822888861</v>
      </c>
      <c r="B38" s="6" t="s">
        <v>23</v>
      </c>
      <c r="C38" s="4" t="s">
        <v>12</v>
      </c>
      <c r="D38" s="18">
        <f t="shared" ref="D38" si="1">A38*(0.83%)+A38</f>
        <v>1643.4502339118837</v>
      </c>
      <c r="E38" s="27" t="s">
        <v>136</v>
      </c>
      <c r="F38" s="5" t="s">
        <v>137</v>
      </c>
      <c r="G38" s="6">
        <v>1</v>
      </c>
      <c r="I38" s="13"/>
      <c r="J38" s="13"/>
    </row>
    <row r="39" spans="1:10" ht="18.95" customHeight="1" thickBot="1" x14ac:dyDescent="0.3">
      <c r="A39" s="15">
        <f>OUTUBRO!D33</f>
        <v>1629.9218822888861</v>
      </c>
      <c r="B39" s="6" t="s">
        <v>23</v>
      </c>
      <c r="C39" s="4" t="s">
        <v>12</v>
      </c>
      <c r="D39" s="18">
        <f t="shared" si="0"/>
        <v>1643.4502339118837</v>
      </c>
      <c r="E39" s="27" t="s">
        <v>84</v>
      </c>
      <c r="F39" s="5" t="s">
        <v>57</v>
      </c>
      <c r="G39" s="6">
        <v>1</v>
      </c>
      <c r="I39" s="13"/>
      <c r="J39" s="13"/>
    </row>
    <row r="40" spans="1:10" ht="18.95" customHeight="1" thickBot="1" x14ac:dyDescent="0.3">
      <c r="A40" s="15">
        <f>OUTUBRO!D34</f>
        <v>1629.9218822888861</v>
      </c>
      <c r="B40" s="6" t="s">
        <v>23</v>
      </c>
      <c r="C40" s="4" t="s">
        <v>12</v>
      </c>
      <c r="D40" s="18">
        <f t="shared" si="0"/>
        <v>1643.4502339118837</v>
      </c>
      <c r="E40" s="27" t="s">
        <v>85</v>
      </c>
      <c r="F40" s="59" t="s">
        <v>35</v>
      </c>
      <c r="G40" s="6">
        <v>1</v>
      </c>
      <c r="I40" s="13"/>
      <c r="J40" s="13"/>
    </row>
    <row r="41" spans="1:10" ht="18.95" customHeight="1" thickBot="1" x14ac:dyDescent="0.3">
      <c r="A41" s="15">
        <f>OUTUBRO!D35</f>
        <v>1212.1090230785494</v>
      </c>
      <c r="B41" s="6" t="s">
        <v>36</v>
      </c>
      <c r="C41" s="4" t="s">
        <v>12</v>
      </c>
      <c r="D41" s="18">
        <f t="shared" si="0"/>
        <v>1222.1695279701014</v>
      </c>
      <c r="E41" s="27" t="s">
        <v>86</v>
      </c>
      <c r="F41" s="5" t="s">
        <v>37</v>
      </c>
      <c r="G41" s="6">
        <v>1</v>
      </c>
      <c r="I41" s="13"/>
      <c r="J41" s="13"/>
    </row>
    <row r="42" spans="1:10" ht="18.95" customHeight="1" thickBot="1" x14ac:dyDescent="0.3">
      <c r="A42" s="15">
        <f>OUTUBRO!D36</f>
        <v>1212.1090230785494</v>
      </c>
      <c r="B42" s="6" t="s">
        <v>36</v>
      </c>
      <c r="C42" s="4" t="s">
        <v>12</v>
      </c>
      <c r="D42" s="18">
        <f t="shared" si="0"/>
        <v>1222.1695279701014</v>
      </c>
      <c r="E42" s="27" t="s">
        <v>87</v>
      </c>
      <c r="F42" s="14" t="s">
        <v>56</v>
      </c>
      <c r="G42" s="6">
        <v>2</v>
      </c>
      <c r="I42" s="13"/>
      <c r="J42" s="13"/>
    </row>
    <row r="43" spans="1:10" ht="18.95" customHeight="1" thickBot="1" x14ac:dyDescent="0.3">
      <c r="A43" s="15">
        <f>OUTUBRO!D37</f>
        <v>1212.1090230785494</v>
      </c>
      <c r="B43" s="6" t="s">
        <v>36</v>
      </c>
      <c r="C43" s="4" t="s">
        <v>12</v>
      </c>
      <c r="D43" s="18">
        <f t="shared" si="0"/>
        <v>1222.1695279701014</v>
      </c>
      <c r="E43" s="27" t="s">
        <v>88</v>
      </c>
      <c r="F43" s="5" t="s">
        <v>38</v>
      </c>
      <c r="G43" s="6">
        <v>1</v>
      </c>
      <c r="I43" s="13"/>
      <c r="J43" s="13"/>
    </row>
    <row r="44" spans="1:10" ht="18.95" customHeight="1" thickBot="1" x14ac:dyDescent="0.3">
      <c r="A44" s="15">
        <f>OUTUBRO!D38</f>
        <v>1212.1090230785494</v>
      </c>
      <c r="B44" s="6" t="s">
        <v>36</v>
      </c>
      <c r="C44" s="4" t="s">
        <v>12</v>
      </c>
      <c r="D44" s="18">
        <f t="shared" si="0"/>
        <v>1222.1695279701014</v>
      </c>
      <c r="E44" s="27" t="s">
        <v>89</v>
      </c>
      <c r="F44" s="5" t="s">
        <v>39</v>
      </c>
      <c r="G44" s="6">
        <v>1</v>
      </c>
      <c r="I44" s="13"/>
      <c r="J44" s="13"/>
    </row>
    <row r="45" spans="1:10" ht="18.95" customHeight="1" thickBot="1" x14ac:dyDescent="0.3">
      <c r="A45" s="15">
        <f>OUTUBRO!D39</f>
        <v>1212.1090230785494</v>
      </c>
      <c r="B45" s="6" t="s">
        <v>36</v>
      </c>
      <c r="C45" s="4" t="s">
        <v>12</v>
      </c>
      <c r="D45" s="18">
        <f t="shared" si="0"/>
        <v>1222.1695279701014</v>
      </c>
      <c r="E45" s="27" t="s">
        <v>90</v>
      </c>
      <c r="F45" s="5" t="s">
        <v>40</v>
      </c>
      <c r="G45" s="6">
        <v>1</v>
      </c>
      <c r="I45" s="13"/>
      <c r="J45" s="13"/>
    </row>
    <row r="46" spans="1:10" ht="18.95" customHeight="1" thickBot="1" x14ac:dyDescent="0.3">
      <c r="A46" s="15">
        <f>OUTUBRO!D40</f>
        <v>1212.1090230785494</v>
      </c>
      <c r="B46" s="6" t="s">
        <v>36</v>
      </c>
      <c r="C46" s="4" t="s">
        <v>12</v>
      </c>
      <c r="D46" s="18">
        <f t="shared" si="0"/>
        <v>1222.1695279701014</v>
      </c>
      <c r="E46" s="27" t="s">
        <v>124</v>
      </c>
      <c r="F46" s="5" t="s">
        <v>125</v>
      </c>
      <c r="G46" s="6">
        <v>1</v>
      </c>
      <c r="I46" s="13"/>
      <c r="J46" s="13"/>
    </row>
    <row r="47" spans="1:10" ht="18.95" customHeight="1" thickBot="1" x14ac:dyDescent="0.3">
      <c r="A47" s="15">
        <f>OUTUBRO!D41</f>
        <v>1212.1090230785494</v>
      </c>
      <c r="B47" s="6" t="s">
        <v>36</v>
      </c>
      <c r="C47" s="4" t="s">
        <v>12</v>
      </c>
      <c r="D47" s="18">
        <f t="shared" si="0"/>
        <v>1222.1695279701014</v>
      </c>
      <c r="E47" s="27" t="s">
        <v>91</v>
      </c>
      <c r="F47" s="5" t="s">
        <v>41</v>
      </c>
      <c r="G47" s="6">
        <v>1</v>
      </c>
      <c r="I47" s="13"/>
      <c r="J47" s="13"/>
    </row>
    <row r="48" spans="1:10" ht="18.95" customHeight="1" thickBot="1" x14ac:dyDescent="0.3">
      <c r="A48" s="15">
        <f>OUTUBRO!D42</f>
        <v>1212.1090230785494</v>
      </c>
      <c r="B48" s="6" t="s">
        <v>36</v>
      </c>
      <c r="C48" s="4" t="s">
        <v>12</v>
      </c>
      <c r="D48" s="18">
        <f t="shared" si="0"/>
        <v>1222.1695279701014</v>
      </c>
      <c r="E48" s="27" t="s">
        <v>92</v>
      </c>
      <c r="F48" s="5" t="s">
        <v>42</v>
      </c>
      <c r="G48" s="6">
        <v>1</v>
      </c>
      <c r="I48" s="13"/>
      <c r="J48" s="13"/>
    </row>
    <row r="49" spans="1:13" ht="18.95" customHeight="1" thickBot="1" x14ac:dyDescent="0.3">
      <c r="A49" s="15">
        <f>OUTUBRO!D43</f>
        <v>873.70810861225289</v>
      </c>
      <c r="B49" s="6" t="s">
        <v>43</v>
      </c>
      <c r="C49" s="4" t="s">
        <v>12</v>
      </c>
      <c r="D49" s="18">
        <f t="shared" si="0"/>
        <v>880.95988591373464</v>
      </c>
      <c r="E49" s="27" t="s">
        <v>93</v>
      </c>
      <c r="F49" s="5" t="s">
        <v>44</v>
      </c>
      <c r="G49" s="6">
        <v>1</v>
      </c>
      <c r="I49" s="13"/>
      <c r="J49" s="13"/>
    </row>
    <row r="50" spans="1:13" ht="18.95" customHeight="1" thickBot="1" x14ac:dyDescent="0.3">
      <c r="A50" s="15">
        <f>OUTUBRO!D44</f>
        <v>873.70810861225289</v>
      </c>
      <c r="B50" s="6" t="s">
        <v>43</v>
      </c>
      <c r="C50" s="4" t="s">
        <v>12</v>
      </c>
      <c r="D50" s="18">
        <f t="shared" si="0"/>
        <v>880.95988591373464</v>
      </c>
      <c r="E50" s="27" t="s">
        <v>94</v>
      </c>
      <c r="F50" s="5" t="s">
        <v>45</v>
      </c>
      <c r="G50" s="6">
        <v>4</v>
      </c>
      <c r="I50" s="13"/>
      <c r="J50" s="13"/>
    </row>
    <row r="51" spans="1:13" ht="18.95" customHeight="1" thickBot="1" x14ac:dyDescent="0.3">
      <c r="A51" s="15">
        <f>OUTUBRO!D45</f>
        <v>873.70810861225289</v>
      </c>
      <c r="B51" s="6" t="s">
        <v>43</v>
      </c>
      <c r="C51" s="4" t="s">
        <v>12</v>
      </c>
      <c r="D51" s="18">
        <f t="shared" si="0"/>
        <v>880.95988591373464</v>
      </c>
      <c r="E51" s="27" t="s">
        <v>95</v>
      </c>
      <c r="F51" s="5" t="s">
        <v>46</v>
      </c>
      <c r="G51" s="6">
        <v>1</v>
      </c>
      <c r="I51" s="13"/>
      <c r="J51" s="13"/>
    </row>
    <row r="52" spans="1:13" ht="18.95" customHeight="1" thickBot="1" x14ac:dyDescent="0.3">
      <c r="A52" s="15">
        <f>OUTUBRO!D46</f>
        <v>873.70810861225289</v>
      </c>
      <c r="B52" s="6" t="s">
        <v>43</v>
      </c>
      <c r="C52" s="4" t="s">
        <v>12</v>
      </c>
      <c r="D52" s="18">
        <f t="shared" si="0"/>
        <v>880.95988591373464</v>
      </c>
      <c r="E52" s="27" t="s">
        <v>96</v>
      </c>
      <c r="F52" s="5" t="s">
        <v>47</v>
      </c>
      <c r="G52" s="6">
        <v>1</v>
      </c>
      <c r="I52" s="13"/>
      <c r="J52" s="13"/>
    </row>
    <row r="53" spans="1:13" ht="18.95" customHeight="1" thickBot="1" x14ac:dyDescent="0.3">
      <c r="A53" s="15">
        <f>OUTUBRO!D47</f>
        <v>782.2352676706472</v>
      </c>
      <c r="B53" s="6" t="s">
        <v>48</v>
      </c>
      <c r="C53" s="4" t="s">
        <v>12</v>
      </c>
      <c r="D53" s="18">
        <f t="shared" si="0"/>
        <v>788.72782039231356</v>
      </c>
      <c r="E53" s="27" t="s">
        <v>97</v>
      </c>
      <c r="F53" s="5" t="s">
        <v>49</v>
      </c>
      <c r="G53" s="6">
        <v>2</v>
      </c>
      <c r="I53" s="13"/>
      <c r="J53" s="13"/>
    </row>
    <row r="54" spans="1:13" ht="20.25" customHeight="1" thickBot="1" x14ac:dyDescent="0.3">
      <c r="A54" s="15">
        <f>OUTUBRO!D48</f>
        <v>782.2352676706472</v>
      </c>
      <c r="B54" s="6" t="s">
        <v>48</v>
      </c>
      <c r="C54" s="4" t="s">
        <v>12</v>
      </c>
      <c r="D54" s="18">
        <f t="shared" si="0"/>
        <v>788.72782039231356</v>
      </c>
      <c r="E54" s="27" t="s">
        <v>98</v>
      </c>
      <c r="F54" s="5" t="s">
        <v>50</v>
      </c>
      <c r="G54" s="6">
        <v>2</v>
      </c>
    </row>
    <row r="55" spans="1:13" ht="15.75" thickBot="1" x14ac:dyDescent="0.3">
      <c r="A55" s="15">
        <f>OUTUBRO!D49</f>
        <v>782.2352676706472</v>
      </c>
      <c r="B55" s="6" t="s">
        <v>48</v>
      </c>
      <c r="C55" s="4" t="s">
        <v>12</v>
      </c>
      <c r="D55" s="18">
        <f t="shared" si="0"/>
        <v>788.72782039231356</v>
      </c>
      <c r="E55" s="27" t="s">
        <v>99</v>
      </c>
      <c r="F55" s="5" t="s">
        <v>51</v>
      </c>
      <c r="G55" s="6">
        <v>3</v>
      </c>
    </row>
    <row r="56" spans="1:13" ht="15.75" thickBot="1" x14ac:dyDescent="0.3">
      <c r="A56" s="15">
        <f>OUTUBRO!D50</f>
        <v>710.8528756149118</v>
      </c>
      <c r="B56" s="6" t="s">
        <v>52</v>
      </c>
      <c r="C56" s="4" t="s">
        <v>12</v>
      </c>
      <c r="D56" s="18">
        <f t="shared" si="0"/>
        <v>716.75295448251552</v>
      </c>
      <c r="E56" s="27" t="s">
        <v>100</v>
      </c>
      <c r="F56" s="5" t="s">
        <v>53</v>
      </c>
      <c r="G56" s="6">
        <v>8</v>
      </c>
    </row>
    <row r="57" spans="1:13" ht="19.5" thickBot="1" x14ac:dyDescent="0.35">
      <c r="A57" s="15">
        <f>OUTUBRO!D51</f>
        <v>0</v>
      </c>
      <c r="B57"/>
      <c r="D57" s="63"/>
      <c r="G57" s="60">
        <f>SUM(G15:G56)</f>
        <v>58</v>
      </c>
    </row>
    <row r="58" spans="1:13" ht="19.5" thickBot="1" x14ac:dyDescent="0.35">
      <c r="A58" s="62">
        <f>OUTUBRO!D52</f>
        <v>0</v>
      </c>
      <c r="B58" s="64"/>
      <c r="C58" s="65" t="s">
        <v>121</v>
      </c>
      <c r="D58" s="61"/>
      <c r="E58" s="65"/>
      <c r="F58" s="66"/>
    </row>
    <row r="59" spans="1:13" ht="15.75" thickBot="1" x14ac:dyDescent="0.3">
      <c r="A59" s="15" t="str">
        <f>OUTUBRO!D53</f>
        <v>VALOR</v>
      </c>
      <c r="B59"/>
      <c r="D59" s="69"/>
      <c r="E59" s="39" t="s">
        <v>118</v>
      </c>
      <c r="F59" s="39" t="s">
        <v>120</v>
      </c>
    </row>
    <row r="60" spans="1:13" ht="16.5" thickBot="1" x14ac:dyDescent="0.3">
      <c r="A60" s="15">
        <v>724</v>
      </c>
      <c r="B60"/>
      <c r="D60" s="70">
        <v>724</v>
      </c>
      <c r="E60" s="71" t="s">
        <v>117</v>
      </c>
      <c r="F60" s="44" t="s">
        <v>127</v>
      </c>
      <c r="G60" s="45">
        <v>1</v>
      </c>
    </row>
    <row r="61" spans="1:13" ht="16.5" thickBot="1" x14ac:dyDescent="0.3">
      <c r="A61" s="15">
        <f>OUTUBRO!D56</f>
        <v>870.38363081420619</v>
      </c>
      <c r="B61" s="41"/>
      <c r="D61" s="72">
        <f t="shared" si="0"/>
        <v>877.60781494996411</v>
      </c>
      <c r="E61" s="67" t="s">
        <v>115</v>
      </c>
      <c r="F61" s="34" t="s">
        <v>128</v>
      </c>
      <c r="G61" s="32">
        <v>1</v>
      </c>
    </row>
    <row r="62" spans="1:13" ht="16.5" thickBot="1" x14ac:dyDescent="0.3">
      <c r="A62" s="15">
        <f>OUTUBRO!D57</f>
        <v>942.32450664728901</v>
      </c>
      <c r="B62" s="41">
        <v>0</v>
      </c>
      <c r="D62" s="73">
        <f t="shared" si="0"/>
        <v>950.14580005246148</v>
      </c>
      <c r="E62" s="68" t="s">
        <v>116</v>
      </c>
      <c r="F62" s="48" t="s">
        <v>113</v>
      </c>
      <c r="G62" s="49">
        <v>1</v>
      </c>
    </row>
    <row r="63" spans="1:13" ht="15.75" thickBot="1" x14ac:dyDescent="0.3">
      <c r="B63"/>
      <c r="H63" s="74"/>
      <c r="I63" s="74"/>
      <c r="J63" s="74"/>
      <c r="K63" s="74"/>
      <c r="L63" s="74"/>
      <c r="M63" s="74"/>
    </row>
    <row r="64" spans="1:13" ht="19.5" thickBot="1" x14ac:dyDescent="0.35">
      <c r="B64"/>
      <c r="G64" s="60">
        <f>G57+G60+G61+G62</f>
        <v>61</v>
      </c>
    </row>
    <row r="65" spans="1:7" x14ac:dyDescent="0.25">
      <c r="B65"/>
    </row>
    <row r="66" spans="1:7" x14ac:dyDescent="0.25">
      <c r="A66" s="333" t="s">
        <v>132</v>
      </c>
      <c r="B66" s="333"/>
      <c r="C66" s="333"/>
      <c r="D66" s="333"/>
      <c r="E66" s="333"/>
      <c r="F66" s="333"/>
      <c r="G66" s="333"/>
    </row>
  </sheetData>
  <mergeCells count="12">
    <mergeCell ref="A1:G1"/>
    <mergeCell ref="A2:G2"/>
    <mergeCell ref="A3:G3"/>
    <mergeCell ref="A66:G66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362204722" right="0.51181102362204722" top="0.55118110236220474" bottom="0.43307086614173229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topLeftCell="A7" zoomScale="90" zoomScaleNormal="100" zoomScaleSheetLayoutView="90" workbookViewId="0">
      <selection activeCell="F52" sqref="F52"/>
    </sheetView>
  </sheetViews>
  <sheetFormatPr defaultRowHeight="15" x14ac:dyDescent="0.25"/>
  <cols>
    <col min="1" max="1" width="6.7109375" customWidth="1"/>
    <col min="2" max="2" width="10.28515625" style="12" customWidth="1"/>
    <col min="3" max="3" width="16" customWidth="1"/>
    <col min="4" max="4" width="12.28515625" customWidth="1"/>
    <col min="5" max="5" width="11" customWidth="1"/>
    <col min="6" max="6" width="55.42578125" customWidth="1"/>
    <col min="7" max="7" width="11" customWidth="1"/>
    <col min="9" max="9" width="9.28515625" bestFit="1" customWidth="1"/>
    <col min="10" max="10" width="10.5703125" bestFit="1" customWidth="1"/>
  </cols>
  <sheetData>
    <row r="1" spans="1:10" ht="30.75" x14ac:dyDescent="0.25">
      <c r="A1" s="330" t="s">
        <v>133</v>
      </c>
      <c r="B1" s="330"/>
      <c r="C1" s="330"/>
      <c r="D1" s="330"/>
      <c r="E1" s="330"/>
      <c r="F1" s="330"/>
      <c r="G1" s="330"/>
    </row>
    <row r="2" spans="1:10" x14ac:dyDescent="0.25">
      <c r="A2" s="331" t="s">
        <v>134</v>
      </c>
      <c r="B2" s="331"/>
      <c r="C2" s="331"/>
      <c r="D2" s="331"/>
      <c r="E2" s="331"/>
      <c r="F2" s="331"/>
      <c r="G2" s="331"/>
    </row>
    <row r="3" spans="1:10" ht="18.75" x14ac:dyDescent="0.25">
      <c r="A3" s="332" t="s">
        <v>135</v>
      </c>
      <c r="B3" s="332"/>
      <c r="C3" s="332"/>
      <c r="D3" s="332"/>
      <c r="E3" s="332"/>
      <c r="F3" s="332"/>
      <c r="G3" s="332"/>
    </row>
    <row r="4" spans="1:10" ht="12" customHeight="1" x14ac:dyDescent="0.25">
      <c r="A4" s="75"/>
      <c r="B4" s="75"/>
      <c r="C4" s="75"/>
      <c r="D4" s="75"/>
      <c r="E4" s="75"/>
      <c r="F4" s="75"/>
      <c r="G4" s="75"/>
    </row>
    <row r="5" spans="1:10" x14ac:dyDescent="0.25">
      <c r="A5" s="334" t="s">
        <v>131</v>
      </c>
      <c r="B5" s="334"/>
      <c r="C5" s="334"/>
      <c r="D5" s="334"/>
      <c r="E5" s="334"/>
      <c r="F5" s="334"/>
      <c r="G5" s="334"/>
    </row>
    <row r="6" spans="1:10" ht="8.25" customHeight="1" x14ac:dyDescent="0.25">
      <c r="A6" s="12"/>
      <c r="C6" s="12"/>
      <c r="D6" s="12"/>
      <c r="E6" s="12"/>
      <c r="F6" s="12"/>
      <c r="G6" s="12"/>
    </row>
    <row r="7" spans="1:10" s="24" customFormat="1" ht="20.25" x14ac:dyDescent="0.3">
      <c r="A7" s="321" t="s">
        <v>130</v>
      </c>
      <c r="B7" s="321"/>
      <c r="C7" s="321"/>
      <c r="D7" s="321"/>
      <c r="E7" s="321"/>
      <c r="F7" s="321"/>
      <c r="G7" s="321"/>
    </row>
    <row r="8" spans="1:10" ht="9.75" customHeight="1" x14ac:dyDescent="0.25">
      <c r="A8" s="8"/>
    </row>
    <row r="9" spans="1:10" ht="23.25" x14ac:dyDescent="0.35">
      <c r="A9" s="329" t="s">
        <v>139</v>
      </c>
      <c r="B9" s="329"/>
      <c r="C9" s="329"/>
      <c r="D9" s="329"/>
      <c r="E9" s="329"/>
      <c r="F9" s="329"/>
      <c r="G9" s="329"/>
    </row>
    <row r="10" spans="1:10" ht="21" thickBot="1" x14ac:dyDescent="0.35">
      <c r="A10" s="23"/>
      <c r="B10" s="23"/>
      <c r="C10" s="23"/>
      <c r="D10" s="23"/>
      <c r="E10" s="23"/>
      <c r="F10" s="23"/>
      <c r="G10" s="23"/>
    </row>
    <row r="11" spans="1:10" ht="19.5" thickBot="1" x14ac:dyDescent="0.3">
      <c r="B11" s="326" t="s">
        <v>101</v>
      </c>
      <c r="C11" s="327"/>
      <c r="D11" s="327"/>
      <c r="E11" s="328"/>
      <c r="F11" s="11"/>
      <c r="G11" s="11"/>
    </row>
    <row r="12" spans="1:10" ht="15.75" thickBot="1" x14ac:dyDescent="0.3">
      <c r="B12" s="322" t="s">
        <v>0</v>
      </c>
      <c r="C12" s="10" t="s">
        <v>1</v>
      </c>
      <c r="D12" s="3" t="s">
        <v>4</v>
      </c>
      <c r="E12" s="322" t="s">
        <v>54</v>
      </c>
      <c r="F12" s="324" t="s">
        <v>6</v>
      </c>
      <c r="G12" s="324" t="s">
        <v>7</v>
      </c>
      <c r="I12" s="13"/>
      <c r="J12" s="13"/>
    </row>
    <row r="13" spans="1:10" x14ac:dyDescent="0.25">
      <c r="A13" s="25" t="s">
        <v>59</v>
      </c>
      <c r="B13" s="323"/>
      <c r="C13" s="1" t="s">
        <v>2</v>
      </c>
      <c r="D13" s="2"/>
      <c r="E13" s="323"/>
      <c r="F13" s="325"/>
      <c r="G13" s="325"/>
      <c r="I13" s="13"/>
      <c r="J13" s="13"/>
    </row>
    <row r="14" spans="1:10" ht="15.75" thickBot="1" x14ac:dyDescent="0.3">
      <c r="A14" s="22" t="s">
        <v>55</v>
      </c>
      <c r="B14" s="323"/>
      <c r="C14" s="1" t="s">
        <v>3</v>
      </c>
      <c r="D14" s="2" t="s">
        <v>5</v>
      </c>
      <c r="E14" s="323"/>
      <c r="F14" s="325"/>
      <c r="G14" s="325"/>
      <c r="I14" s="13"/>
      <c r="J14" s="13"/>
    </row>
    <row r="15" spans="1:10" ht="20.100000000000001" customHeight="1" thickBot="1" x14ac:dyDescent="0.3">
      <c r="A15" s="15">
        <f>'MARÇO-2014'!D15</f>
        <v>4598.9745436029052</v>
      </c>
      <c r="B15" s="16" t="s">
        <v>8</v>
      </c>
      <c r="C15" s="17" t="s">
        <v>9</v>
      </c>
      <c r="D15" s="18">
        <f>A15*(0.83%)+A15</f>
        <v>4637.1460323148094</v>
      </c>
      <c r="E15" s="26" t="s">
        <v>62</v>
      </c>
      <c r="F15" s="19" t="s">
        <v>10</v>
      </c>
      <c r="G15" s="16">
        <v>1</v>
      </c>
      <c r="I15" s="13"/>
      <c r="J15" s="13"/>
    </row>
    <row r="16" spans="1:10" ht="20.100000000000001" customHeight="1" thickBot="1" x14ac:dyDescent="0.3">
      <c r="A16" s="15">
        <f>'MARÇO-2014'!D16</f>
        <v>3349.6877638162546</v>
      </c>
      <c r="B16" s="6" t="s">
        <v>11</v>
      </c>
      <c r="C16" s="4" t="s">
        <v>12</v>
      </c>
      <c r="D16" s="18">
        <f t="shared" ref="D16:D62" si="0">A16*(0.83%)+A16</f>
        <v>3377.4901722559293</v>
      </c>
      <c r="E16" s="27" t="s">
        <v>63</v>
      </c>
      <c r="F16" s="5" t="s">
        <v>13</v>
      </c>
      <c r="G16" s="6">
        <v>1</v>
      </c>
      <c r="I16" s="13"/>
      <c r="J16" s="13"/>
    </row>
    <row r="17" spans="1:11" ht="20.100000000000001" customHeight="1" thickBot="1" x14ac:dyDescent="0.3">
      <c r="A17" s="15">
        <f>'MARÇO-2014'!D17</f>
        <v>3349.6877638162546</v>
      </c>
      <c r="B17" s="6" t="s">
        <v>11</v>
      </c>
      <c r="C17" s="4" t="s">
        <v>12</v>
      </c>
      <c r="D17" s="18">
        <f t="shared" si="0"/>
        <v>3377.4901722559293</v>
      </c>
      <c r="E17" s="27" t="s">
        <v>64</v>
      </c>
      <c r="F17" s="5" t="s">
        <v>14</v>
      </c>
      <c r="G17" s="6">
        <v>1</v>
      </c>
      <c r="I17" s="13"/>
      <c r="J17" s="13"/>
    </row>
    <row r="18" spans="1:11" ht="20.100000000000001" customHeight="1" thickBot="1" x14ac:dyDescent="0.3">
      <c r="A18" s="15">
        <f>'MARÇO-2014'!D18</f>
        <v>3349.6877638162546</v>
      </c>
      <c r="B18" s="6" t="s">
        <v>11</v>
      </c>
      <c r="C18" s="4" t="s">
        <v>12</v>
      </c>
      <c r="D18" s="18">
        <f t="shared" si="0"/>
        <v>3377.4901722559293</v>
      </c>
      <c r="E18" s="27" t="s">
        <v>65</v>
      </c>
      <c r="F18" s="5" t="s">
        <v>15</v>
      </c>
      <c r="G18" s="6">
        <v>1</v>
      </c>
      <c r="I18" s="13"/>
      <c r="J18" s="13"/>
    </row>
    <row r="19" spans="1:11" ht="20.100000000000001" customHeight="1" thickBot="1" x14ac:dyDescent="0.3">
      <c r="A19" s="15">
        <f>'MARÇO-2014'!D19</f>
        <v>3349.6877638162546</v>
      </c>
      <c r="B19" s="6" t="s">
        <v>11</v>
      </c>
      <c r="C19" s="4" t="s">
        <v>12</v>
      </c>
      <c r="D19" s="18">
        <f t="shared" si="0"/>
        <v>3377.4901722559293</v>
      </c>
      <c r="E19" s="27" t="s">
        <v>66</v>
      </c>
      <c r="F19" s="5" t="s">
        <v>16</v>
      </c>
      <c r="G19" s="6">
        <v>1</v>
      </c>
      <c r="I19" s="13"/>
      <c r="J19" s="13"/>
    </row>
    <row r="20" spans="1:11" ht="20.100000000000001" customHeight="1" thickBot="1" x14ac:dyDescent="0.3">
      <c r="A20" s="15">
        <f>'MARÇO-2014'!D20</f>
        <v>3349.6877638162546</v>
      </c>
      <c r="B20" s="6" t="s">
        <v>11</v>
      </c>
      <c r="C20" s="4" t="s">
        <v>12</v>
      </c>
      <c r="D20" s="18">
        <f t="shared" si="0"/>
        <v>3377.4901722559293</v>
      </c>
      <c r="E20" s="27" t="s">
        <v>67</v>
      </c>
      <c r="F20" s="5" t="s">
        <v>17</v>
      </c>
      <c r="G20" s="6">
        <v>1</v>
      </c>
      <c r="I20" s="13"/>
      <c r="J20" s="13"/>
    </row>
    <row r="21" spans="1:11" ht="20.100000000000001" customHeight="1" thickBot="1" x14ac:dyDescent="0.3">
      <c r="A21" s="15">
        <f>'MARÇO-2014'!D21</f>
        <v>3349.6877638162546</v>
      </c>
      <c r="B21" s="6" t="s">
        <v>11</v>
      </c>
      <c r="C21" s="4" t="s">
        <v>12</v>
      </c>
      <c r="D21" s="18">
        <f t="shared" si="0"/>
        <v>3377.4901722559293</v>
      </c>
      <c r="E21" s="27" t="s">
        <v>68</v>
      </c>
      <c r="F21" s="5" t="s">
        <v>18</v>
      </c>
      <c r="G21" s="6">
        <v>1</v>
      </c>
      <c r="I21" s="13"/>
      <c r="J21" s="13"/>
    </row>
    <row r="22" spans="1:11" ht="20.100000000000001" customHeight="1" thickBot="1" x14ac:dyDescent="0.3">
      <c r="A22" s="15">
        <f>'MARÇO-2014'!D22</f>
        <v>3349.6877638162546</v>
      </c>
      <c r="B22" s="6" t="s">
        <v>11</v>
      </c>
      <c r="C22" s="4" t="s">
        <v>12</v>
      </c>
      <c r="D22" s="18">
        <f t="shared" si="0"/>
        <v>3377.4901722559293</v>
      </c>
      <c r="E22" s="27" t="s">
        <v>69</v>
      </c>
      <c r="F22" s="5" t="s">
        <v>19</v>
      </c>
      <c r="G22" s="6">
        <v>1</v>
      </c>
      <c r="I22" s="13"/>
      <c r="J22" s="13"/>
    </row>
    <row r="23" spans="1:11" ht="20.100000000000001" customHeight="1" thickBot="1" x14ac:dyDescent="0.3">
      <c r="A23" s="15">
        <f>'MARÇO-2014'!D23</f>
        <v>3349.6877638162546</v>
      </c>
      <c r="B23" s="6" t="s">
        <v>11</v>
      </c>
      <c r="C23" s="4" t="s">
        <v>12</v>
      </c>
      <c r="D23" s="18">
        <f t="shared" si="0"/>
        <v>3377.4901722559293</v>
      </c>
      <c r="E23" s="27" t="s">
        <v>70</v>
      </c>
      <c r="F23" s="5" t="s">
        <v>20</v>
      </c>
      <c r="G23" s="6">
        <v>1</v>
      </c>
      <c r="I23" s="13"/>
      <c r="J23" s="13"/>
    </row>
    <row r="24" spans="1:11" ht="20.100000000000001" customHeight="1" thickBot="1" x14ac:dyDescent="0.3">
      <c r="A24" s="15">
        <f>'MARÇO-2014'!D24</f>
        <v>3349.6877638162546</v>
      </c>
      <c r="B24" s="6" t="s">
        <v>11</v>
      </c>
      <c r="C24" s="4" t="s">
        <v>12</v>
      </c>
      <c r="D24" s="18">
        <f t="shared" si="0"/>
        <v>3377.4901722559293</v>
      </c>
      <c r="E24" s="27" t="s">
        <v>71</v>
      </c>
      <c r="F24" s="5" t="s">
        <v>21</v>
      </c>
      <c r="G24" s="6">
        <v>1</v>
      </c>
      <c r="I24" s="13"/>
      <c r="J24" s="13"/>
    </row>
    <row r="25" spans="1:11" ht="20.100000000000001" customHeight="1" thickBot="1" x14ac:dyDescent="0.3">
      <c r="A25" s="15">
        <f>'MARÇO-2014'!D25</f>
        <v>3349.6877638162546</v>
      </c>
      <c r="B25" s="6" t="s">
        <v>11</v>
      </c>
      <c r="C25" s="4" t="s">
        <v>12</v>
      </c>
      <c r="D25" s="18">
        <f t="shared" si="0"/>
        <v>3377.4901722559293</v>
      </c>
      <c r="E25" s="27" t="s">
        <v>72</v>
      </c>
      <c r="F25" s="5" t="s">
        <v>22</v>
      </c>
      <c r="G25" s="6">
        <v>1</v>
      </c>
      <c r="I25" s="13"/>
      <c r="J25" s="13"/>
    </row>
    <row r="26" spans="1:11" ht="20.100000000000001" customHeight="1" thickBot="1" x14ac:dyDescent="0.3">
      <c r="A26" s="15">
        <f>'MARÇO-2014'!D26</f>
        <v>3349.6877638162546</v>
      </c>
      <c r="B26" s="6" t="s">
        <v>11</v>
      </c>
      <c r="C26" s="4" t="s">
        <v>12</v>
      </c>
      <c r="D26" s="18">
        <f t="shared" si="0"/>
        <v>3377.4901722559293</v>
      </c>
      <c r="E26" s="27" t="s">
        <v>61</v>
      </c>
      <c r="F26" s="5" t="s">
        <v>60</v>
      </c>
      <c r="G26" s="6">
        <v>1</v>
      </c>
      <c r="I26" s="13"/>
      <c r="J26" s="13"/>
      <c r="K26">
        <v>211</v>
      </c>
    </row>
    <row r="27" spans="1:11" ht="20.100000000000001" customHeight="1" thickBot="1" x14ac:dyDescent="0.3">
      <c r="A27" s="15">
        <f>'MARÇO-2014'!D27</f>
        <v>1839.5853628618079</v>
      </c>
      <c r="B27" s="6" t="s">
        <v>23</v>
      </c>
      <c r="C27" s="4" t="s">
        <v>12</v>
      </c>
      <c r="D27" s="18">
        <f t="shared" si="0"/>
        <v>1854.853921373561</v>
      </c>
      <c r="E27" s="27" t="s">
        <v>73</v>
      </c>
      <c r="F27" s="5" t="s">
        <v>24</v>
      </c>
      <c r="G27" s="6">
        <v>2</v>
      </c>
      <c r="I27" s="13"/>
      <c r="J27" s="13"/>
    </row>
    <row r="28" spans="1:11" ht="20.100000000000001" customHeight="1" thickBot="1" x14ac:dyDescent="0.3">
      <c r="A28" s="15">
        <f>'MARÇO-2014'!D28</f>
        <v>1643.4502339118837</v>
      </c>
      <c r="B28" s="6" t="s">
        <v>23</v>
      </c>
      <c r="C28" s="4" t="s">
        <v>12</v>
      </c>
      <c r="D28" s="18">
        <f t="shared" si="0"/>
        <v>1657.0908708533523</v>
      </c>
      <c r="E28" s="27" t="s">
        <v>74</v>
      </c>
      <c r="F28" s="5" t="s">
        <v>25</v>
      </c>
      <c r="G28" s="6">
        <v>1</v>
      </c>
      <c r="I28" s="13"/>
      <c r="J28" s="13"/>
    </row>
    <row r="29" spans="1:11" ht="20.100000000000001" customHeight="1" thickBot="1" x14ac:dyDescent="0.3">
      <c r="A29" s="15">
        <f>'MARÇO-2014'!D29</f>
        <v>1643.4502339118837</v>
      </c>
      <c r="B29" s="6" t="s">
        <v>23</v>
      </c>
      <c r="C29" s="4" t="s">
        <v>12</v>
      </c>
      <c r="D29" s="18">
        <f t="shared" si="0"/>
        <v>1657.0908708533523</v>
      </c>
      <c r="E29" s="27" t="s">
        <v>75</v>
      </c>
      <c r="F29" s="5" t="s">
        <v>26</v>
      </c>
      <c r="G29" s="6">
        <v>1</v>
      </c>
      <c r="I29" s="13"/>
      <c r="J29" s="13"/>
    </row>
    <row r="30" spans="1:11" ht="20.100000000000001" customHeight="1" thickBot="1" x14ac:dyDescent="0.3">
      <c r="A30" s="15">
        <f>'MARÇO-2014'!D30</f>
        <v>1643.4502339118837</v>
      </c>
      <c r="B30" s="6" t="s">
        <v>23</v>
      </c>
      <c r="C30" s="4" t="s">
        <v>12</v>
      </c>
      <c r="D30" s="18">
        <f t="shared" si="0"/>
        <v>1657.0908708533523</v>
      </c>
      <c r="E30" s="27" t="s">
        <v>76</v>
      </c>
      <c r="F30" s="5" t="s">
        <v>27</v>
      </c>
      <c r="G30" s="6">
        <v>1</v>
      </c>
      <c r="I30" s="13"/>
      <c r="J30" s="13"/>
    </row>
    <row r="31" spans="1:11" ht="20.100000000000001" customHeight="1" thickBot="1" x14ac:dyDescent="0.3">
      <c r="A31" s="15">
        <f>'MARÇO-2014'!D31</f>
        <v>1643.4502339118837</v>
      </c>
      <c r="B31" s="6" t="s">
        <v>23</v>
      </c>
      <c r="C31" s="4" t="s">
        <v>12</v>
      </c>
      <c r="D31" s="18">
        <f t="shared" si="0"/>
        <v>1657.0908708533523</v>
      </c>
      <c r="E31" s="27" t="s">
        <v>77</v>
      </c>
      <c r="F31" s="5" t="s">
        <v>28</v>
      </c>
      <c r="G31" s="6">
        <v>1</v>
      </c>
      <c r="I31" s="13"/>
      <c r="J31" s="13"/>
    </row>
    <row r="32" spans="1:11" ht="20.100000000000001" customHeight="1" thickBot="1" x14ac:dyDescent="0.3">
      <c r="A32" s="15">
        <f>'MARÇO-2014'!D32</f>
        <v>1643.4502339118837</v>
      </c>
      <c r="B32" s="6" t="s">
        <v>23</v>
      </c>
      <c r="C32" s="4" t="s">
        <v>12</v>
      </c>
      <c r="D32" s="18">
        <f t="shared" si="0"/>
        <v>1657.0908708533523</v>
      </c>
      <c r="E32" s="27" t="s">
        <v>78</v>
      </c>
      <c r="F32" s="5" t="s">
        <v>29</v>
      </c>
      <c r="G32" s="6">
        <v>1</v>
      </c>
      <c r="I32" s="13"/>
      <c r="J32" s="13"/>
    </row>
    <row r="33" spans="1:10" ht="20.100000000000001" customHeight="1" thickBot="1" x14ac:dyDescent="0.3">
      <c r="A33" s="15">
        <f>'MARÇO-2014'!D33</f>
        <v>1643.4502339118837</v>
      </c>
      <c r="B33" s="6" t="s">
        <v>23</v>
      </c>
      <c r="C33" s="4" t="s">
        <v>12</v>
      </c>
      <c r="D33" s="18">
        <f t="shared" si="0"/>
        <v>1657.0908708533523</v>
      </c>
      <c r="E33" s="27" t="s">
        <v>79</v>
      </c>
      <c r="F33" s="5" t="s">
        <v>30</v>
      </c>
      <c r="G33" s="6">
        <v>1</v>
      </c>
      <c r="I33" s="13"/>
      <c r="J33" s="13"/>
    </row>
    <row r="34" spans="1:10" ht="20.100000000000001" customHeight="1" thickBot="1" x14ac:dyDescent="0.3">
      <c r="A34" s="15">
        <f>'MARÇO-2014'!D34</f>
        <v>1643.4502339118837</v>
      </c>
      <c r="B34" s="6" t="s">
        <v>23</v>
      </c>
      <c r="C34" s="4" t="s">
        <v>12</v>
      </c>
      <c r="D34" s="18">
        <f t="shared" si="0"/>
        <v>1657.0908708533523</v>
      </c>
      <c r="E34" s="27" t="s">
        <v>80</v>
      </c>
      <c r="F34" s="5" t="s">
        <v>31</v>
      </c>
      <c r="G34" s="6">
        <v>1</v>
      </c>
      <c r="I34" s="13"/>
      <c r="J34" s="13"/>
    </row>
    <row r="35" spans="1:10" ht="20.100000000000001" customHeight="1" thickBot="1" x14ac:dyDescent="0.3">
      <c r="A35" s="15">
        <f>'MARÇO-2014'!D35</f>
        <v>1643.4502339118837</v>
      </c>
      <c r="B35" s="6" t="s">
        <v>23</v>
      </c>
      <c r="C35" s="4" t="s">
        <v>12</v>
      </c>
      <c r="D35" s="18">
        <f t="shared" si="0"/>
        <v>1657.0908708533523</v>
      </c>
      <c r="E35" s="27" t="s">
        <v>81</v>
      </c>
      <c r="F35" s="5" t="s">
        <v>32</v>
      </c>
      <c r="G35" s="6">
        <v>1</v>
      </c>
      <c r="I35" s="13"/>
      <c r="J35" s="13"/>
    </row>
    <row r="36" spans="1:10" ht="20.100000000000001" customHeight="1" thickBot="1" x14ac:dyDescent="0.3">
      <c r="A36" s="15">
        <f>'MARÇO-2014'!D36</f>
        <v>1643.4502339118837</v>
      </c>
      <c r="B36" s="6" t="s">
        <v>23</v>
      </c>
      <c r="C36" s="7" t="s">
        <v>9</v>
      </c>
      <c r="D36" s="18">
        <f t="shared" si="0"/>
        <v>1657.0908708533523</v>
      </c>
      <c r="E36" s="27" t="s">
        <v>82</v>
      </c>
      <c r="F36" s="5" t="s">
        <v>33</v>
      </c>
      <c r="G36" s="6">
        <v>1</v>
      </c>
      <c r="I36" s="13"/>
      <c r="J36" s="13"/>
    </row>
    <row r="37" spans="1:10" ht="20.100000000000001" customHeight="1" thickBot="1" x14ac:dyDescent="0.3">
      <c r="A37" s="15">
        <f>'MARÇO-2014'!D37</f>
        <v>1643.4502339118837</v>
      </c>
      <c r="B37" s="6" t="s">
        <v>23</v>
      </c>
      <c r="C37" s="7" t="s">
        <v>9</v>
      </c>
      <c r="D37" s="18">
        <f t="shared" si="0"/>
        <v>1657.0908708533523</v>
      </c>
      <c r="E37" s="27" t="s">
        <v>83</v>
      </c>
      <c r="F37" s="5" t="s">
        <v>34</v>
      </c>
      <c r="G37" s="6">
        <v>1</v>
      </c>
      <c r="I37" s="13"/>
      <c r="J37" s="13"/>
    </row>
    <row r="38" spans="1:10" ht="20.100000000000001" customHeight="1" thickBot="1" x14ac:dyDescent="0.3">
      <c r="A38" s="15">
        <f>'MARÇO-2014'!D38</f>
        <v>1643.4502339118837</v>
      </c>
      <c r="B38" s="6" t="s">
        <v>23</v>
      </c>
      <c r="C38" s="4" t="s">
        <v>12</v>
      </c>
      <c r="D38" s="18">
        <f t="shared" si="0"/>
        <v>1657.0908708533523</v>
      </c>
      <c r="E38" s="27" t="s">
        <v>136</v>
      </c>
      <c r="F38" s="5" t="s">
        <v>137</v>
      </c>
      <c r="G38" s="6">
        <v>1</v>
      </c>
      <c r="I38" s="13"/>
      <c r="J38" s="13"/>
    </row>
    <row r="39" spans="1:10" ht="20.100000000000001" customHeight="1" thickBot="1" x14ac:dyDescent="0.3">
      <c r="A39" s="15">
        <f>'MARÇO-2014'!D39</f>
        <v>1643.4502339118837</v>
      </c>
      <c r="B39" s="6" t="s">
        <v>23</v>
      </c>
      <c r="C39" s="4" t="s">
        <v>12</v>
      </c>
      <c r="D39" s="18">
        <f t="shared" si="0"/>
        <v>1657.0908708533523</v>
      </c>
      <c r="E39" s="27" t="s">
        <v>84</v>
      </c>
      <c r="F39" s="5" t="s">
        <v>57</v>
      </c>
      <c r="G39" s="6">
        <v>1</v>
      </c>
      <c r="I39" s="13"/>
      <c r="J39" s="13"/>
    </row>
    <row r="40" spans="1:10" ht="20.100000000000001" customHeight="1" thickBot="1" x14ac:dyDescent="0.3">
      <c r="A40" s="15">
        <f>'MARÇO-2014'!D40</f>
        <v>1643.4502339118837</v>
      </c>
      <c r="B40" s="6" t="s">
        <v>23</v>
      </c>
      <c r="C40" s="4" t="s">
        <v>12</v>
      </c>
      <c r="D40" s="18">
        <f t="shared" si="0"/>
        <v>1657.0908708533523</v>
      </c>
      <c r="E40" s="27" t="s">
        <v>85</v>
      </c>
      <c r="F40" s="59" t="s">
        <v>35</v>
      </c>
      <c r="G40" s="6">
        <v>1</v>
      </c>
      <c r="I40" s="13"/>
      <c r="J40" s="13"/>
    </row>
    <row r="41" spans="1:10" ht="20.100000000000001" customHeight="1" thickBot="1" x14ac:dyDescent="0.3">
      <c r="A41" s="15">
        <f>'MARÇO-2014'!D41</f>
        <v>1222.1695279701014</v>
      </c>
      <c r="B41" s="6" t="s">
        <v>36</v>
      </c>
      <c r="C41" s="4" t="s">
        <v>12</v>
      </c>
      <c r="D41" s="18">
        <f t="shared" si="0"/>
        <v>1232.3135350522532</v>
      </c>
      <c r="E41" s="27" t="s">
        <v>86</v>
      </c>
      <c r="F41" s="5" t="s">
        <v>37</v>
      </c>
      <c r="G41" s="6">
        <v>1</v>
      </c>
      <c r="I41" s="13"/>
      <c r="J41" s="13"/>
    </row>
    <row r="42" spans="1:10" ht="20.100000000000001" customHeight="1" thickBot="1" x14ac:dyDescent="0.3">
      <c r="A42" s="15">
        <f>'MARÇO-2014'!D42</f>
        <v>1222.1695279701014</v>
      </c>
      <c r="B42" s="6" t="s">
        <v>36</v>
      </c>
      <c r="C42" s="4" t="s">
        <v>12</v>
      </c>
      <c r="D42" s="18">
        <f t="shared" si="0"/>
        <v>1232.3135350522532</v>
      </c>
      <c r="E42" s="27" t="s">
        <v>87</v>
      </c>
      <c r="F42" s="14" t="s">
        <v>56</v>
      </c>
      <c r="G42" s="6">
        <v>2</v>
      </c>
      <c r="I42" s="13"/>
      <c r="J42" s="13"/>
    </row>
    <row r="43" spans="1:10" ht="20.100000000000001" customHeight="1" thickBot="1" x14ac:dyDescent="0.3">
      <c r="A43" s="15">
        <f>'MARÇO-2014'!D43</f>
        <v>1222.1695279701014</v>
      </c>
      <c r="B43" s="6" t="s">
        <v>36</v>
      </c>
      <c r="C43" s="4" t="s">
        <v>12</v>
      </c>
      <c r="D43" s="18">
        <f t="shared" si="0"/>
        <v>1232.3135350522532</v>
      </c>
      <c r="E43" s="27" t="s">
        <v>88</v>
      </c>
      <c r="F43" s="5" t="s">
        <v>38</v>
      </c>
      <c r="G43" s="6">
        <v>1</v>
      </c>
      <c r="I43" s="13"/>
      <c r="J43" s="13"/>
    </row>
    <row r="44" spans="1:10" ht="20.100000000000001" customHeight="1" thickBot="1" x14ac:dyDescent="0.3">
      <c r="A44" s="15">
        <f>'MARÇO-2014'!D44</f>
        <v>1222.1695279701014</v>
      </c>
      <c r="B44" s="6" t="s">
        <v>36</v>
      </c>
      <c r="C44" s="4" t="s">
        <v>12</v>
      </c>
      <c r="D44" s="18">
        <f t="shared" si="0"/>
        <v>1232.3135350522532</v>
      </c>
      <c r="E44" s="27" t="s">
        <v>89</v>
      </c>
      <c r="F44" s="5" t="s">
        <v>39</v>
      </c>
      <c r="G44" s="6">
        <v>1</v>
      </c>
      <c r="I44" s="13"/>
      <c r="J44" s="13"/>
    </row>
    <row r="45" spans="1:10" ht="20.100000000000001" customHeight="1" thickBot="1" x14ac:dyDescent="0.3">
      <c r="A45" s="15">
        <f>'MARÇO-2014'!D45</f>
        <v>1222.1695279701014</v>
      </c>
      <c r="B45" s="6" t="s">
        <v>36</v>
      </c>
      <c r="C45" s="4" t="s">
        <v>12</v>
      </c>
      <c r="D45" s="18">
        <f t="shared" si="0"/>
        <v>1232.3135350522532</v>
      </c>
      <c r="E45" s="27" t="s">
        <v>90</v>
      </c>
      <c r="F45" s="5" t="s">
        <v>40</v>
      </c>
      <c r="G45" s="6">
        <v>1</v>
      </c>
      <c r="I45" s="13"/>
      <c r="J45" s="13"/>
    </row>
    <row r="46" spans="1:10" ht="20.100000000000001" customHeight="1" thickBot="1" x14ac:dyDescent="0.3">
      <c r="A46" s="15">
        <f>'MARÇO-2014'!D46</f>
        <v>1222.1695279701014</v>
      </c>
      <c r="B46" s="6" t="s">
        <v>36</v>
      </c>
      <c r="C46" s="4" t="s">
        <v>12</v>
      </c>
      <c r="D46" s="18">
        <f t="shared" si="0"/>
        <v>1232.3135350522532</v>
      </c>
      <c r="E46" s="27" t="s">
        <v>124</v>
      </c>
      <c r="F46" s="5" t="s">
        <v>125</v>
      </c>
      <c r="G46" s="6">
        <v>1</v>
      </c>
      <c r="I46" s="13"/>
      <c r="J46" s="13"/>
    </row>
    <row r="47" spans="1:10" ht="20.100000000000001" customHeight="1" thickBot="1" x14ac:dyDescent="0.3">
      <c r="A47" s="15">
        <f>'MARÇO-2014'!D47</f>
        <v>1222.1695279701014</v>
      </c>
      <c r="B47" s="6" t="s">
        <v>36</v>
      </c>
      <c r="C47" s="4" t="s">
        <v>12</v>
      </c>
      <c r="D47" s="18">
        <f t="shared" si="0"/>
        <v>1232.3135350522532</v>
      </c>
      <c r="E47" s="27" t="s">
        <v>91</v>
      </c>
      <c r="F47" s="5" t="s">
        <v>41</v>
      </c>
      <c r="G47" s="6">
        <v>1</v>
      </c>
      <c r="I47" s="13"/>
      <c r="J47" s="13"/>
    </row>
    <row r="48" spans="1:10" ht="20.100000000000001" customHeight="1" thickBot="1" x14ac:dyDescent="0.3">
      <c r="A48" s="15">
        <f>'MARÇO-2014'!D48</f>
        <v>1222.1695279701014</v>
      </c>
      <c r="B48" s="6" t="s">
        <v>36</v>
      </c>
      <c r="C48" s="4" t="s">
        <v>12</v>
      </c>
      <c r="D48" s="18">
        <f t="shared" si="0"/>
        <v>1232.3135350522532</v>
      </c>
      <c r="E48" s="27" t="s">
        <v>92</v>
      </c>
      <c r="F48" s="5" t="s">
        <v>42</v>
      </c>
      <c r="G48" s="6">
        <v>1</v>
      </c>
      <c r="I48" s="13"/>
      <c r="J48" s="13"/>
    </row>
    <row r="49" spans="1:13" ht="20.100000000000001" customHeight="1" thickBot="1" x14ac:dyDescent="0.3">
      <c r="A49" s="15">
        <f>'MARÇO-2014'!D49</f>
        <v>880.95988591373464</v>
      </c>
      <c r="B49" s="6" t="s">
        <v>43</v>
      </c>
      <c r="C49" s="4" t="s">
        <v>12</v>
      </c>
      <c r="D49" s="18">
        <f t="shared" si="0"/>
        <v>888.27185296681864</v>
      </c>
      <c r="E49" s="27" t="s">
        <v>93</v>
      </c>
      <c r="F49" s="5" t="s">
        <v>44</v>
      </c>
      <c r="G49" s="6">
        <v>1</v>
      </c>
      <c r="I49" s="13"/>
      <c r="J49" s="13"/>
    </row>
    <row r="50" spans="1:13" ht="20.100000000000001" customHeight="1" thickBot="1" x14ac:dyDescent="0.3">
      <c r="A50" s="15">
        <f>'MARÇO-2014'!D50</f>
        <v>880.95988591373464</v>
      </c>
      <c r="B50" s="6" t="s">
        <v>43</v>
      </c>
      <c r="C50" s="4" t="s">
        <v>12</v>
      </c>
      <c r="D50" s="18">
        <f t="shared" si="0"/>
        <v>888.27185296681864</v>
      </c>
      <c r="E50" s="27" t="s">
        <v>94</v>
      </c>
      <c r="F50" s="5" t="s">
        <v>45</v>
      </c>
      <c r="G50" s="6">
        <v>4</v>
      </c>
      <c r="I50" s="13"/>
      <c r="J50" s="13"/>
    </row>
    <row r="51" spans="1:13" ht="20.100000000000001" customHeight="1" thickBot="1" x14ac:dyDescent="0.3">
      <c r="A51" s="15">
        <f>'MARÇO-2014'!D51</f>
        <v>880.95988591373464</v>
      </c>
      <c r="B51" s="6" t="s">
        <v>43</v>
      </c>
      <c r="C51" s="4" t="s">
        <v>12</v>
      </c>
      <c r="D51" s="18">
        <f t="shared" si="0"/>
        <v>888.27185296681864</v>
      </c>
      <c r="E51" s="27" t="s">
        <v>95</v>
      </c>
      <c r="F51" s="5" t="s">
        <v>46</v>
      </c>
      <c r="G51" s="6">
        <v>1</v>
      </c>
      <c r="I51" s="13"/>
      <c r="J51" s="13"/>
    </row>
    <row r="52" spans="1:13" ht="20.100000000000001" customHeight="1" thickBot="1" x14ac:dyDescent="0.3">
      <c r="A52" s="15">
        <f>'MARÇO-2014'!D52</f>
        <v>880.95988591373464</v>
      </c>
      <c r="B52" s="6" t="s">
        <v>43</v>
      </c>
      <c r="C52" s="4" t="s">
        <v>12</v>
      </c>
      <c r="D52" s="18">
        <f t="shared" si="0"/>
        <v>888.27185296681864</v>
      </c>
      <c r="E52" s="27" t="s">
        <v>96</v>
      </c>
      <c r="F52" s="5" t="s">
        <v>47</v>
      </c>
      <c r="G52" s="6">
        <v>1</v>
      </c>
      <c r="I52" s="13"/>
      <c r="J52" s="13"/>
    </row>
    <row r="53" spans="1:13" ht="20.100000000000001" customHeight="1" thickBot="1" x14ac:dyDescent="0.3">
      <c r="A53" s="15">
        <f>'MARÇO-2014'!D53</f>
        <v>788.72782039231356</v>
      </c>
      <c r="B53" s="6" t="s">
        <v>48</v>
      </c>
      <c r="C53" s="4" t="s">
        <v>12</v>
      </c>
      <c r="D53" s="18">
        <f t="shared" si="0"/>
        <v>795.27426130156971</v>
      </c>
      <c r="E53" s="27" t="s">
        <v>97</v>
      </c>
      <c r="F53" s="5" t="s">
        <v>49</v>
      </c>
      <c r="G53" s="6">
        <v>2</v>
      </c>
      <c r="I53" s="13"/>
      <c r="J53" s="13"/>
    </row>
    <row r="54" spans="1:13" ht="20.100000000000001" customHeight="1" thickBot="1" x14ac:dyDescent="0.3">
      <c r="A54" s="15">
        <f>'MARÇO-2014'!D54</f>
        <v>788.72782039231356</v>
      </c>
      <c r="B54" s="6" t="s">
        <v>48</v>
      </c>
      <c r="C54" s="4" t="s">
        <v>12</v>
      </c>
      <c r="D54" s="18">
        <f t="shared" si="0"/>
        <v>795.27426130156971</v>
      </c>
      <c r="E54" s="27" t="s">
        <v>98</v>
      </c>
      <c r="F54" s="5" t="s">
        <v>50</v>
      </c>
      <c r="G54" s="6">
        <v>2</v>
      </c>
    </row>
    <row r="55" spans="1:13" ht="20.100000000000001" customHeight="1" thickBot="1" x14ac:dyDescent="0.3">
      <c r="A55" s="15">
        <f>'MARÇO-2014'!D55</f>
        <v>788.72782039231356</v>
      </c>
      <c r="B55" s="6" t="s">
        <v>48</v>
      </c>
      <c r="C55" s="4" t="s">
        <v>12</v>
      </c>
      <c r="D55" s="18">
        <f t="shared" si="0"/>
        <v>795.27426130156971</v>
      </c>
      <c r="E55" s="27" t="s">
        <v>99</v>
      </c>
      <c r="F55" s="5" t="s">
        <v>51</v>
      </c>
      <c r="G55" s="6">
        <v>3</v>
      </c>
    </row>
    <row r="56" spans="1:13" ht="20.100000000000001" customHeight="1" thickBot="1" x14ac:dyDescent="0.3">
      <c r="A56" s="15">
        <f>'MARÇO-2014'!D56</f>
        <v>716.75295448251552</v>
      </c>
      <c r="B56" s="6" t="s">
        <v>52</v>
      </c>
      <c r="C56" s="4" t="s">
        <v>12</v>
      </c>
      <c r="D56" s="18">
        <f t="shared" si="0"/>
        <v>722.70200400472038</v>
      </c>
      <c r="E56" s="27" t="s">
        <v>100</v>
      </c>
      <c r="F56" s="5" t="s">
        <v>53</v>
      </c>
      <c r="G56" s="6">
        <v>8</v>
      </c>
    </row>
    <row r="57" spans="1:13" ht="19.5" thickBot="1" x14ac:dyDescent="0.35">
      <c r="A57" s="15">
        <f>'MARÇO-2014'!D57</f>
        <v>0</v>
      </c>
      <c r="B57"/>
      <c r="D57" s="63"/>
      <c r="G57" s="60">
        <f>SUM(G15:G56)</f>
        <v>58</v>
      </c>
    </row>
    <row r="58" spans="1:13" ht="19.5" thickBot="1" x14ac:dyDescent="0.35">
      <c r="A58" s="15">
        <f>'MARÇO-2014'!D58</f>
        <v>0</v>
      </c>
      <c r="B58" s="64"/>
      <c r="C58" s="65" t="s">
        <v>121</v>
      </c>
      <c r="D58" s="61"/>
      <c r="E58" s="65"/>
      <c r="F58" s="66"/>
    </row>
    <row r="59" spans="1:13" ht="15.75" thickBot="1" x14ac:dyDescent="0.3">
      <c r="A59" s="15">
        <f>'MARÇO-2014'!D59</f>
        <v>0</v>
      </c>
      <c r="B59"/>
      <c r="D59" s="69"/>
      <c r="E59" s="39" t="s">
        <v>118</v>
      </c>
      <c r="F59" s="39" t="s">
        <v>120</v>
      </c>
    </row>
    <row r="60" spans="1:13" ht="16.5" thickBot="1" x14ac:dyDescent="0.3">
      <c r="A60" s="15">
        <f>'MARÇO-2014'!D60</f>
        <v>724</v>
      </c>
      <c r="B60"/>
      <c r="D60" s="70">
        <v>724</v>
      </c>
      <c r="E60" s="71" t="s">
        <v>117</v>
      </c>
      <c r="F60" s="44" t="s">
        <v>127</v>
      </c>
      <c r="G60" s="45">
        <v>1</v>
      </c>
    </row>
    <row r="61" spans="1:13" ht="16.5" thickBot="1" x14ac:dyDescent="0.3">
      <c r="A61" s="15">
        <f>'MARÇO-2014'!D61</f>
        <v>877.60781494996411</v>
      </c>
      <c r="B61" s="41"/>
      <c r="D61" s="72">
        <f t="shared" si="0"/>
        <v>884.89195981404885</v>
      </c>
      <c r="E61" s="67" t="s">
        <v>115</v>
      </c>
      <c r="F61" s="34" t="s">
        <v>128</v>
      </c>
      <c r="G61" s="32">
        <v>1</v>
      </c>
    </row>
    <row r="62" spans="1:13" ht="16.5" thickBot="1" x14ac:dyDescent="0.3">
      <c r="A62" s="15">
        <f>'MARÇO-2014'!D62</f>
        <v>950.14580005246148</v>
      </c>
      <c r="B62" s="41">
        <v>0</v>
      </c>
      <c r="D62" s="73">
        <f t="shared" si="0"/>
        <v>958.03201019289691</v>
      </c>
      <c r="E62" s="68" t="s">
        <v>116</v>
      </c>
      <c r="F62" s="48" t="s">
        <v>113</v>
      </c>
      <c r="G62" s="49">
        <v>1</v>
      </c>
    </row>
    <row r="63" spans="1:13" ht="15.75" thickBot="1" x14ac:dyDescent="0.3">
      <c r="B63"/>
      <c r="H63" s="74"/>
      <c r="I63" s="74"/>
      <c r="J63" s="74"/>
      <c r="K63" s="74"/>
      <c r="L63" s="74"/>
      <c r="M63" s="74"/>
    </row>
    <row r="64" spans="1:13" ht="19.5" thickBot="1" x14ac:dyDescent="0.35">
      <c r="B64"/>
      <c r="G64" s="60">
        <f>G57+G60+G61+G62</f>
        <v>61</v>
      </c>
    </row>
    <row r="65" spans="1:7" x14ac:dyDescent="0.25">
      <c r="B65"/>
    </row>
    <row r="66" spans="1:7" x14ac:dyDescent="0.25">
      <c r="A66" s="333" t="s">
        <v>138</v>
      </c>
      <c r="B66" s="333"/>
      <c r="C66" s="333"/>
      <c r="D66" s="333"/>
      <c r="E66" s="333"/>
      <c r="F66" s="333"/>
      <c r="G66" s="333"/>
    </row>
  </sheetData>
  <mergeCells count="12">
    <mergeCell ref="A66:G66"/>
    <mergeCell ref="A1:G1"/>
    <mergeCell ref="A2:G2"/>
    <mergeCell ref="A3:G3"/>
    <mergeCell ref="A5:G5"/>
    <mergeCell ref="A7:G7"/>
    <mergeCell ref="A9:G9"/>
    <mergeCell ref="B11:E11"/>
    <mergeCell ref="B12:B14"/>
    <mergeCell ref="E12:E14"/>
    <mergeCell ref="F12:F14"/>
    <mergeCell ref="G12:G14"/>
  </mergeCells>
  <pageMargins left="0.51181102362204722" right="0.51181102362204722" top="0.39370078740157483" bottom="0.35433070866141736" header="0.31496062992125984" footer="0.27559055118110237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17</vt:i4>
      </vt:variant>
    </vt:vector>
  </HeadingPairs>
  <TitlesOfParts>
    <vt:vector size="44" baseType="lpstr">
      <vt:lpstr>ABRIL</vt:lpstr>
      <vt:lpstr>maio</vt:lpstr>
      <vt:lpstr>JUNHO</vt:lpstr>
      <vt:lpstr>JULHO</vt:lpstr>
      <vt:lpstr>AGOSTO</vt:lpstr>
      <vt:lpstr>SETEMBRO</vt:lpstr>
      <vt:lpstr>OUTUBRO</vt:lpstr>
      <vt:lpstr>MARÇO-2014</vt:lpstr>
      <vt:lpstr>ABR-2014</vt:lpstr>
      <vt:lpstr>05</vt:lpstr>
      <vt:lpstr>06</vt:lpstr>
      <vt:lpstr>07</vt:lpstr>
      <vt:lpstr>08</vt:lpstr>
      <vt:lpstr>09</vt:lpstr>
      <vt:lpstr>10</vt:lpstr>
      <vt:lpstr>11</vt:lpstr>
      <vt:lpstr>12</vt:lpstr>
      <vt:lpstr>03-2017- +6,58%</vt:lpstr>
      <vt:lpstr>2,09%</vt:lpstr>
      <vt:lpstr>2019-3,75%</vt:lpstr>
      <vt:lpstr>2020 - 4,48%</vt:lpstr>
      <vt:lpstr>2021 - 4,56%</vt:lpstr>
      <vt:lpstr>2022-11%</vt:lpstr>
      <vt:lpstr>2023-593%</vt:lpstr>
      <vt:lpstr>2024 - 5%</vt:lpstr>
      <vt:lpstr>2025 - 4,83%</vt:lpstr>
      <vt:lpstr>2026 - 5%</vt:lpstr>
      <vt:lpstr>'05'!Area_de_impressao</vt:lpstr>
      <vt:lpstr>'06'!Area_de_impressao</vt:lpstr>
      <vt:lpstr>'07'!Area_de_impressao</vt:lpstr>
      <vt:lpstr>'08'!Area_de_impressao</vt:lpstr>
      <vt:lpstr>'09'!Area_de_impressao</vt:lpstr>
      <vt:lpstr>'10'!Area_de_impressao</vt:lpstr>
      <vt:lpstr>'11'!Area_de_impressao</vt:lpstr>
      <vt:lpstr>'12'!Area_de_impressao</vt:lpstr>
      <vt:lpstr>'ABR-2014'!Area_de_impressao</vt:lpstr>
      <vt:lpstr>ABRIL!Area_de_impressao</vt:lpstr>
      <vt:lpstr>AGOSTO!Area_de_impressao</vt:lpstr>
      <vt:lpstr>JULHO!Area_de_impressao</vt:lpstr>
      <vt:lpstr>JUNHO!Area_de_impressao</vt:lpstr>
      <vt:lpstr>maio!Area_de_impressao</vt:lpstr>
      <vt:lpstr>'MARÇO-2014'!Area_de_impressao</vt:lpstr>
      <vt:lpstr>OUTUBRO!Area_de_impressao</vt:lpstr>
      <vt:lpstr>SETEMBRO!Area_de_impressao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</dc:creator>
  <cp:lastModifiedBy>Juliana Macedo Kaneko</cp:lastModifiedBy>
  <cp:lastPrinted>2026-02-11T20:09:51Z</cp:lastPrinted>
  <dcterms:created xsi:type="dcterms:W3CDTF">2012-04-12T12:32:35Z</dcterms:created>
  <dcterms:modified xsi:type="dcterms:W3CDTF">2026-02-11T20:09:55Z</dcterms:modified>
</cp:coreProperties>
</file>